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075" windowHeight="12525" tabRatio="992" activeTab="19"/>
  </bookViews>
  <sheets>
    <sheet name="กุมารเวช" sheetId="2" r:id="rId1"/>
    <sheet name="จิตเวชและยาเสพติด" sheetId="8" r:id="rId2"/>
    <sheet name="ตา" sheetId="9" r:id="rId3"/>
    <sheet name="ผู้ป่วยนอก" sheetId="11" r:id="rId4"/>
    <sheet name="พยาธิวิทยา" sheetId="12" r:id="rId5"/>
    <sheet name="รังสีวิทยา" sheetId="13" r:id="rId6"/>
    <sheet name="วิสัญญีวิทยา" sheetId="14" r:id="rId7"/>
    <sheet name="เวชศาสตร์ครอบครัว" sheetId="15" r:id="rId8"/>
    <sheet name="เวชศาสตร์ฟื้นฟู" sheetId="16" r:id="rId9"/>
    <sheet name="ศัลยกรรม" sheetId="17" r:id="rId10"/>
    <sheet name="ศูนย์ส่งกลับ" sheetId="18" r:id="rId11"/>
    <sheet name="สูตินรีเวช" sheetId="19" r:id="rId12"/>
    <sheet name="หูคอจมูก" sheetId="20" r:id="rId13"/>
    <sheet name="ออร์โธปิดิกส์" sheetId="21" r:id="rId14"/>
    <sheet name="อายุรกรรม" sheetId="22" r:id="rId15"/>
    <sheet name="ทันตกรรม" sheetId="27" r:id="rId16"/>
    <sheet name="นิติเวชวิทยา" sheetId="23" r:id="rId17"/>
    <sheet name="ชต.รพ.ตร." sheetId="24" r:id="rId18"/>
    <sheet name="ดร.รพ.ตร." sheetId="25" r:id="rId19"/>
    <sheet name="นย.รพ.ตร." sheetId="26" r:id="rId20"/>
    <sheet name="ระยะที่1" sheetId="3" state="hidden" r:id="rId21"/>
    <sheet name="ระยะที่2" sheetId="4" state="hidden" r:id="rId22"/>
    <sheet name="ระยะที่3" sheetId="6" state="hidden" r:id="rId23"/>
    <sheet name="ระยะที่4" sheetId="7" state="hidden" r:id="rId24"/>
  </sheets>
  <definedNames>
    <definedName name="_xlnm.Print_Area" localSheetId="0">กุมารเวช!$A$1:$J$49</definedName>
    <definedName name="_xlnm.Print_Area" localSheetId="1">จิตเวชและยาเสพติด!$A$1:$J$50</definedName>
    <definedName name="_xlnm.Print_Area" localSheetId="17">ชต.รพ.ตร.!$A$1:$J$50</definedName>
    <definedName name="_xlnm.Print_Area" localSheetId="18">ดร.รพ.ตร.!$A$1:$J$50</definedName>
    <definedName name="_xlnm.Print_Area" localSheetId="2">ตา!$A$1:$J$50</definedName>
    <definedName name="_xlnm.Print_Area" localSheetId="15">ทันตกรรม!$A$1:$J$50</definedName>
    <definedName name="_xlnm.Print_Area" localSheetId="19">นย.รพ.ตร.!$A$1:$J$50</definedName>
    <definedName name="_xlnm.Print_Area" localSheetId="16">นิติเวชวิทยา!$A$1:$J$50</definedName>
    <definedName name="_xlnm.Print_Area" localSheetId="3">ผู้ป่วยนอก!$A$1:$J$50</definedName>
    <definedName name="_xlnm.Print_Area" localSheetId="4">พยาธิวิทยา!$A$1:$J$50</definedName>
    <definedName name="_xlnm.Print_Area" localSheetId="20">ระยะที่1!$A$1:$L$52</definedName>
    <definedName name="_xlnm.Print_Area" localSheetId="21">ระยะที่2!$A$1:$L$52</definedName>
    <definedName name="_xlnm.Print_Area" localSheetId="22">ระยะที่3!$A$1:$L$52</definedName>
    <definedName name="_xlnm.Print_Area" localSheetId="23">ระยะที่4!$A$1:$L$52</definedName>
    <definedName name="_xlnm.Print_Area" localSheetId="5">รังสีวิทยา!$A$1:$J$85</definedName>
    <definedName name="_xlnm.Print_Area" localSheetId="6">วิสัญญีวิทยา!$A$1:$J$50</definedName>
    <definedName name="_xlnm.Print_Area" localSheetId="7">เวชศาสตร์ครอบครัว!$A$1:$J$50</definedName>
    <definedName name="_xlnm.Print_Area" localSheetId="8">เวชศาสตร์ฟื้นฟู!$A$1:$J$87</definedName>
    <definedName name="_xlnm.Print_Area" localSheetId="9">ศัลยกรรม!$A$1:$J$50</definedName>
    <definedName name="_xlnm.Print_Area" localSheetId="10">ศูนย์ส่งกลับ!$A$1:$J$50</definedName>
    <definedName name="_xlnm.Print_Area" localSheetId="11">สูตินรีเวช!$A$1:$J$50</definedName>
    <definedName name="_xlnm.Print_Area" localSheetId="12">หูคอจมูก!$A$1:$J$50</definedName>
    <definedName name="_xlnm.Print_Area" localSheetId="13">ออร์โธปิดิกส์!$A$1:$J$50</definedName>
    <definedName name="_xlnm.Print_Area" localSheetId="14">อายุรกรรม!$A$1:$J$50</definedName>
  </definedNames>
  <calcPr calcId="124519"/>
</workbook>
</file>

<file path=xl/calcChain.xml><?xml version="1.0" encoding="utf-8"?>
<calcChain xmlns="http://schemas.openxmlformats.org/spreadsheetml/2006/main">
  <c r="G10" i="27"/>
  <c r="G11"/>
  <c r="G39"/>
  <c r="H39" s="1"/>
  <c r="I39" s="1"/>
  <c r="H38"/>
  <c r="I38" s="1"/>
  <c r="G38"/>
  <c r="G37"/>
  <c r="H37" s="1"/>
  <c r="I37" s="1"/>
  <c r="H36"/>
  <c r="I36" s="1"/>
  <c r="G36"/>
  <c r="G35"/>
  <c r="H35" s="1"/>
  <c r="I35" s="1"/>
  <c r="H34"/>
  <c r="I34" s="1"/>
  <c r="G34"/>
  <c r="G33"/>
  <c r="H33" s="1"/>
  <c r="I33" s="1"/>
  <c r="H32"/>
  <c r="I32" s="1"/>
  <c r="G32"/>
  <c r="G31"/>
  <c r="H31" s="1"/>
  <c r="I31" s="1"/>
  <c r="H30"/>
  <c r="I30" s="1"/>
  <c r="G30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H11"/>
  <c r="I11" s="1"/>
  <c r="H10"/>
  <c r="I9"/>
  <c r="D44" i="8"/>
  <c r="B44"/>
  <c r="D44" i="2"/>
  <c r="B44"/>
  <c r="H40" i="27" l="1"/>
  <c r="I10"/>
  <c r="I40" s="1"/>
  <c r="G20" i="23"/>
  <c r="H20" s="1"/>
  <c r="I20" s="1"/>
  <c r="G39" i="26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9"/>
  <c r="G39" i="25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9"/>
  <c r="G39" i="24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9"/>
  <c r="G39" i="23"/>
  <c r="H39" s="1"/>
  <c r="I39" s="1"/>
  <c r="I38"/>
  <c r="H38"/>
  <c r="G38"/>
  <c r="G37"/>
  <c r="H37" s="1"/>
  <c r="I37" s="1"/>
  <c r="I36"/>
  <c r="H36"/>
  <c r="G36"/>
  <c r="G35"/>
  <c r="H35" s="1"/>
  <c r="I35" s="1"/>
  <c r="I34"/>
  <c r="H34"/>
  <c r="G34"/>
  <c r="G33"/>
  <c r="H33" s="1"/>
  <c r="I33" s="1"/>
  <c r="I32"/>
  <c r="H32"/>
  <c r="G32"/>
  <c r="G31"/>
  <c r="H31" s="1"/>
  <c r="I31" s="1"/>
  <c r="I30"/>
  <c r="H30"/>
  <c r="G30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9"/>
  <c r="G39" i="22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9"/>
  <c r="G39" i="21"/>
  <c r="H39" s="1"/>
  <c r="I39" s="1"/>
  <c r="I38"/>
  <c r="H38"/>
  <c r="G38"/>
  <c r="G37"/>
  <c r="H37" s="1"/>
  <c r="I37" s="1"/>
  <c r="I36"/>
  <c r="H36"/>
  <c r="G36"/>
  <c r="G35"/>
  <c r="H35" s="1"/>
  <c r="I35" s="1"/>
  <c r="I34"/>
  <c r="H34"/>
  <c r="G34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9"/>
  <c r="G39" i="20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9"/>
  <c r="G39" i="19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9"/>
  <c r="H40" i="26" l="1"/>
  <c r="I10"/>
  <c r="I40" s="1"/>
  <c r="H40" i="25"/>
  <c r="I10"/>
  <c r="I40" s="1"/>
  <c r="H40" i="24"/>
  <c r="I10"/>
  <c r="I40" s="1"/>
  <c r="H40" i="23"/>
  <c r="I10"/>
  <c r="I40" s="1"/>
  <c r="H40" i="22"/>
  <c r="I10"/>
  <c r="I40" s="1"/>
  <c r="I10" i="21"/>
  <c r="I40" s="1"/>
  <c r="H40"/>
  <c r="H40" i="20"/>
  <c r="I10"/>
  <c r="I40" s="1"/>
  <c r="I10" i="19"/>
  <c r="I40" s="1"/>
  <c r="H40"/>
  <c r="G39" i="18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G13"/>
  <c r="H13" s="1"/>
  <c r="I13" s="1"/>
  <c r="G12"/>
  <c r="H12" s="1"/>
  <c r="I12" s="1"/>
  <c r="G11"/>
  <c r="H11" s="1"/>
  <c r="I11" s="1"/>
  <c r="G10"/>
  <c r="H10" s="1"/>
  <c r="I9"/>
  <c r="G10" i="17"/>
  <c r="G11"/>
  <c r="H11" s="1"/>
  <c r="I11" s="1"/>
  <c r="G12"/>
  <c r="H12" s="1"/>
  <c r="I12" s="1"/>
  <c r="G13"/>
  <c r="H13" s="1"/>
  <c r="I13" s="1"/>
  <c r="G39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H10"/>
  <c r="I9"/>
  <c r="G75" i="16"/>
  <c r="H75" s="1"/>
  <c r="I75" s="1"/>
  <c r="G63"/>
  <c r="H63" s="1"/>
  <c r="I63" s="1"/>
  <c r="G64"/>
  <c r="H64" s="1"/>
  <c r="I64" s="1"/>
  <c r="G65"/>
  <c r="H65"/>
  <c r="I65" s="1"/>
  <c r="G66"/>
  <c r="H66"/>
  <c r="I66"/>
  <c r="G67"/>
  <c r="H67"/>
  <c r="I67" s="1"/>
  <c r="G68"/>
  <c r="H68"/>
  <c r="I68"/>
  <c r="G69"/>
  <c r="H69" s="1"/>
  <c r="I69" s="1"/>
  <c r="G70"/>
  <c r="H70" s="1"/>
  <c r="I70" s="1"/>
  <c r="G71"/>
  <c r="H71"/>
  <c r="I71" s="1"/>
  <c r="G31"/>
  <c r="G47"/>
  <c r="H47" s="1"/>
  <c r="I47" s="1"/>
  <c r="G48"/>
  <c r="H48"/>
  <c r="I48"/>
  <c r="G49"/>
  <c r="H49" s="1"/>
  <c r="I49" s="1"/>
  <c r="G50"/>
  <c r="H50" s="1"/>
  <c r="I50" s="1"/>
  <c r="G51"/>
  <c r="H51" s="1"/>
  <c r="I51" s="1"/>
  <c r="G52"/>
  <c r="H52"/>
  <c r="I52"/>
  <c r="G53"/>
  <c r="H53" s="1"/>
  <c r="I53" s="1"/>
  <c r="G54"/>
  <c r="H54" s="1"/>
  <c r="I54" s="1"/>
  <c r="G55"/>
  <c r="H55" s="1"/>
  <c r="I55" s="1"/>
  <c r="G56"/>
  <c r="H56"/>
  <c r="I56"/>
  <c r="G41"/>
  <c r="H41"/>
  <c r="I41" s="1"/>
  <c r="G42"/>
  <c r="H42" s="1"/>
  <c r="I42" s="1"/>
  <c r="G43"/>
  <c r="H43" s="1"/>
  <c r="I43" s="1"/>
  <c r="G44"/>
  <c r="H44" s="1"/>
  <c r="I44" s="1"/>
  <c r="G45"/>
  <c r="H45"/>
  <c r="I45" s="1"/>
  <c r="G46"/>
  <c r="H46"/>
  <c r="I46" s="1"/>
  <c r="G30"/>
  <c r="H30"/>
  <c r="I30" s="1"/>
  <c r="H31"/>
  <c r="I31"/>
  <c r="G32"/>
  <c r="H32"/>
  <c r="I32" s="1"/>
  <c r="G33"/>
  <c r="H33" s="1"/>
  <c r="I33" s="1"/>
  <c r="G34"/>
  <c r="H34" s="1"/>
  <c r="I34" s="1"/>
  <c r="G35"/>
  <c r="H35"/>
  <c r="I35"/>
  <c r="G36"/>
  <c r="H36" s="1"/>
  <c r="I36" s="1"/>
  <c r="G37"/>
  <c r="H37" s="1"/>
  <c r="I37" s="1"/>
  <c r="G38"/>
  <c r="H38" s="1"/>
  <c r="I38" s="1"/>
  <c r="G39"/>
  <c r="H39" s="1"/>
  <c r="I39" s="1"/>
  <c r="G40"/>
  <c r="H40"/>
  <c r="I40" s="1"/>
  <c r="G10"/>
  <c r="H10"/>
  <c r="G11"/>
  <c r="H11"/>
  <c r="I11" s="1"/>
  <c r="G12"/>
  <c r="H12"/>
  <c r="I12" s="1"/>
  <c r="G13"/>
  <c r="H13"/>
  <c r="G76"/>
  <c r="H76" s="1"/>
  <c r="I76" s="1"/>
  <c r="G74"/>
  <c r="H74" s="1"/>
  <c r="I74" s="1"/>
  <c r="G73"/>
  <c r="H73" s="1"/>
  <c r="I73" s="1"/>
  <c r="G72"/>
  <c r="H72" s="1"/>
  <c r="I72" s="1"/>
  <c r="G62"/>
  <c r="H62" s="1"/>
  <c r="I62" s="1"/>
  <c r="G61"/>
  <c r="H61" s="1"/>
  <c r="I61" s="1"/>
  <c r="G60"/>
  <c r="H60" s="1"/>
  <c r="I60" s="1"/>
  <c r="G59"/>
  <c r="H59" s="1"/>
  <c r="I59" s="1"/>
  <c r="G58"/>
  <c r="H58" s="1"/>
  <c r="I58" s="1"/>
  <c r="G57"/>
  <c r="H57" s="1"/>
  <c r="I57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I13"/>
  <c r="I9"/>
  <c r="G39" i="15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5"/>
  <c r="H15" s="1"/>
  <c r="I15" s="1"/>
  <c r="G14"/>
  <c r="H14" s="1"/>
  <c r="I14" s="1"/>
  <c r="H13"/>
  <c r="I13" s="1"/>
  <c r="H12"/>
  <c r="I12" s="1"/>
  <c r="H11"/>
  <c r="I11" s="1"/>
  <c r="H10"/>
  <c r="I9"/>
  <c r="G11" i="14"/>
  <c r="H11" s="1"/>
  <c r="I11" s="1"/>
  <c r="G12"/>
  <c r="H12" s="1"/>
  <c r="I12" s="1"/>
  <c r="G13"/>
  <c r="H13"/>
  <c r="I13" s="1"/>
  <c r="G14"/>
  <c r="H14"/>
  <c r="I14" s="1"/>
  <c r="G15"/>
  <c r="H15" s="1"/>
  <c r="I15" s="1"/>
  <c r="G16"/>
  <c r="H16" s="1"/>
  <c r="I16" s="1"/>
  <c r="G17"/>
  <c r="H17"/>
  <c r="G18"/>
  <c r="H18" s="1"/>
  <c r="I18" s="1"/>
  <c r="G19"/>
  <c r="H19"/>
  <c r="I19" s="1"/>
  <c r="G20"/>
  <c r="H20"/>
  <c r="I20" s="1"/>
  <c r="G21"/>
  <c r="H21" s="1"/>
  <c r="I21" s="1"/>
  <c r="G22"/>
  <c r="H22"/>
  <c r="I22" s="1"/>
  <c r="G23"/>
  <c r="H23"/>
  <c r="I23" s="1"/>
  <c r="G24"/>
  <c r="H24" s="1"/>
  <c r="I24" s="1"/>
  <c r="G25"/>
  <c r="H25"/>
  <c r="I25" s="1"/>
  <c r="G10"/>
  <c r="I39"/>
  <c r="H39"/>
  <c r="G39"/>
  <c r="H38"/>
  <c r="I38" s="1"/>
  <c r="G38"/>
  <c r="I37"/>
  <c r="H37"/>
  <c r="G37"/>
  <c r="H36"/>
  <c r="I36" s="1"/>
  <c r="G36"/>
  <c r="I35"/>
  <c r="H35"/>
  <c r="G35"/>
  <c r="H34"/>
  <c r="I34" s="1"/>
  <c r="G34"/>
  <c r="I33"/>
  <c r="H33"/>
  <c r="G33"/>
  <c r="H32"/>
  <c r="I32" s="1"/>
  <c r="G32"/>
  <c r="I31"/>
  <c r="H31"/>
  <c r="G31"/>
  <c r="H30"/>
  <c r="I30" s="1"/>
  <c r="G30"/>
  <c r="I29"/>
  <c r="H29"/>
  <c r="G29"/>
  <c r="H28"/>
  <c r="I28" s="1"/>
  <c r="G28"/>
  <c r="I27"/>
  <c r="H27"/>
  <c r="G27"/>
  <c r="H26"/>
  <c r="I26" s="1"/>
  <c r="G26"/>
  <c r="I17"/>
  <c r="H10"/>
  <c r="I9"/>
  <c r="G73" i="13"/>
  <c r="H73"/>
  <c r="I73" s="1"/>
  <c r="G63"/>
  <c r="H63" s="1"/>
  <c r="I63" s="1"/>
  <c r="G64"/>
  <c r="H64"/>
  <c r="I64"/>
  <c r="G65"/>
  <c r="H65"/>
  <c r="I65" s="1"/>
  <c r="G66"/>
  <c r="H66"/>
  <c r="I66"/>
  <c r="G67"/>
  <c r="H67"/>
  <c r="I67"/>
  <c r="G68"/>
  <c r="H68"/>
  <c r="I68"/>
  <c r="G69"/>
  <c r="H69"/>
  <c r="I69"/>
  <c r="G70"/>
  <c r="H70" s="1"/>
  <c r="I70" s="1"/>
  <c r="G49"/>
  <c r="H49" s="1"/>
  <c r="I49" s="1"/>
  <c r="G50"/>
  <c r="H50" s="1"/>
  <c r="I50" s="1"/>
  <c r="G51"/>
  <c r="H51" s="1"/>
  <c r="I51" s="1"/>
  <c r="G52"/>
  <c r="H52" s="1"/>
  <c r="I52" s="1"/>
  <c r="G55"/>
  <c r="H55" s="1"/>
  <c r="I55" s="1"/>
  <c r="G56"/>
  <c r="H56" s="1"/>
  <c r="I56" s="1"/>
  <c r="G57"/>
  <c r="H57" s="1"/>
  <c r="I57" s="1"/>
  <c r="G58"/>
  <c r="H58" s="1"/>
  <c r="I58" s="1"/>
  <c r="G59"/>
  <c r="H59" s="1"/>
  <c r="I59" s="1"/>
  <c r="G60"/>
  <c r="H60" s="1"/>
  <c r="I60" s="1"/>
  <c r="G61"/>
  <c r="H61" s="1"/>
  <c r="I61" s="1"/>
  <c r="G41"/>
  <c r="H41" s="1"/>
  <c r="I41" s="1"/>
  <c r="G42"/>
  <c r="H42" s="1"/>
  <c r="I42" s="1"/>
  <c r="G43"/>
  <c r="H43" s="1"/>
  <c r="I43" s="1"/>
  <c r="G44"/>
  <c r="H44" s="1"/>
  <c r="I44" s="1"/>
  <c r="G45"/>
  <c r="H45" s="1"/>
  <c r="I45" s="1"/>
  <c r="G46"/>
  <c r="H46" s="1"/>
  <c r="I46" s="1"/>
  <c r="G47"/>
  <c r="H47" s="1"/>
  <c r="I47" s="1"/>
  <c r="G71"/>
  <c r="H71" s="1"/>
  <c r="I71" s="1"/>
  <c r="G37"/>
  <c r="H37"/>
  <c r="I37"/>
  <c r="G14"/>
  <c r="H14" s="1"/>
  <c r="I14" s="1"/>
  <c r="G13"/>
  <c r="H13" s="1"/>
  <c r="I13" s="1"/>
  <c r="G17"/>
  <c r="G18"/>
  <c r="H18" s="1"/>
  <c r="I18" s="1"/>
  <c r="G19"/>
  <c r="H19" s="1"/>
  <c r="I19" s="1"/>
  <c r="G20"/>
  <c r="H20" s="1"/>
  <c r="I20" s="1"/>
  <c r="G21"/>
  <c r="H21" s="1"/>
  <c r="I21" s="1"/>
  <c r="G22"/>
  <c r="H22" s="1"/>
  <c r="I22" s="1"/>
  <c r="G23"/>
  <c r="H23" s="1"/>
  <c r="I23" s="1"/>
  <c r="G24"/>
  <c r="H24" s="1"/>
  <c r="I24" s="1"/>
  <c r="G16"/>
  <c r="H16" s="1"/>
  <c r="I16" s="1"/>
  <c r="G15"/>
  <c r="H15" s="1"/>
  <c r="I15" s="1"/>
  <c r="G12"/>
  <c r="H12" s="1"/>
  <c r="I12" s="1"/>
  <c r="G10"/>
  <c r="H10" s="1"/>
  <c r="I30" i="9"/>
  <c r="I31"/>
  <c r="I32"/>
  <c r="I33"/>
  <c r="I34"/>
  <c r="I35"/>
  <c r="I36"/>
  <c r="I37"/>
  <c r="I38"/>
  <c r="I39"/>
  <c r="G34"/>
  <c r="H34"/>
  <c r="G35"/>
  <c r="H35" s="1"/>
  <c r="G36"/>
  <c r="H36"/>
  <c r="G37"/>
  <c r="H37"/>
  <c r="G38"/>
  <c r="H38" s="1"/>
  <c r="G39"/>
  <c r="H39"/>
  <c r="G74" i="13"/>
  <c r="H74" s="1"/>
  <c r="I74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H17"/>
  <c r="I17" s="1"/>
  <c r="G9"/>
  <c r="H9" s="1"/>
  <c r="I9" s="1"/>
  <c r="G12" i="12"/>
  <c r="G13"/>
  <c r="G14"/>
  <c r="H14" s="1"/>
  <c r="I14" s="1"/>
  <c r="G15"/>
  <c r="H15" s="1"/>
  <c r="I15" s="1"/>
  <c r="G16"/>
  <c r="H16" s="1"/>
  <c r="I16" s="1"/>
  <c r="G17"/>
  <c r="H17" s="1"/>
  <c r="I17" s="1"/>
  <c r="G10"/>
  <c r="G11"/>
  <c r="G9"/>
  <c r="G39"/>
  <c r="H39" s="1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G18"/>
  <c r="H18" s="1"/>
  <c r="I18" s="1"/>
  <c r="H13"/>
  <c r="I13" s="1"/>
  <c r="H12"/>
  <c r="I12" s="1"/>
  <c r="H11"/>
  <c r="I11" s="1"/>
  <c r="H10"/>
  <c r="H9"/>
  <c r="I9" s="1"/>
  <c r="H40" i="18" l="1"/>
  <c r="I10"/>
  <c r="I40" s="1"/>
  <c r="H40" i="17"/>
  <c r="I10"/>
  <c r="I40" s="1"/>
  <c r="H77" i="16"/>
  <c r="I10"/>
  <c r="I77" s="1"/>
  <c r="H40" i="15"/>
  <c r="I10"/>
  <c r="I40" s="1"/>
  <c r="H40" i="14"/>
  <c r="I10"/>
  <c r="I40" s="1"/>
  <c r="I10" i="13"/>
  <c r="I75" s="1"/>
  <c r="H75"/>
  <c r="H40" i="12"/>
  <c r="I10"/>
  <c r="I40" s="1"/>
  <c r="H18" i="11" l="1"/>
  <c r="H19"/>
  <c r="H20"/>
  <c r="H21"/>
  <c r="H22"/>
  <c r="H23"/>
  <c r="I23" s="1"/>
  <c r="H24"/>
  <c r="H25"/>
  <c r="G39"/>
  <c r="H39" s="1"/>
  <c r="I39" s="1"/>
  <c r="G10"/>
  <c r="H10" s="1"/>
  <c r="I10" s="1"/>
  <c r="G11"/>
  <c r="H11" s="1"/>
  <c r="I11" s="1"/>
  <c r="G12"/>
  <c r="H12" s="1"/>
  <c r="I12" s="1"/>
  <c r="G13"/>
  <c r="H13" s="1"/>
  <c r="I13" s="1"/>
  <c r="G14"/>
  <c r="H14" s="1"/>
  <c r="I14" s="1"/>
  <c r="G15"/>
  <c r="H15" s="1"/>
  <c r="I15" s="1"/>
  <c r="G16"/>
  <c r="H16" s="1"/>
  <c r="I16" s="1"/>
  <c r="G17"/>
  <c r="H17" s="1"/>
  <c r="I17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I24"/>
  <c r="G24"/>
  <c r="G23"/>
  <c r="I22"/>
  <c r="G22"/>
  <c r="G21"/>
  <c r="I21" s="1"/>
  <c r="G20"/>
  <c r="I20" s="1"/>
  <c r="G19"/>
  <c r="I19" s="1"/>
  <c r="I18"/>
  <c r="G18"/>
  <c r="G9"/>
  <c r="H9" s="1"/>
  <c r="I9" s="1"/>
  <c r="I25" l="1"/>
  <c r="I40"/>
  <c r="H40"/>
  <c r="I10" i="8"/>
  <c r="G10" i="9"/>
  <c r="H10" s="1"/>
  <c r="I10" s="1"/>
  <c r="G11"/>
  <c r="H11" s="1"/>
  <c r="I11" s="1"/>
  <c r="G12"/>
  <c r="H12" s="1"/>
  <c r="I12" s="1"/>
  <c r="G13"/>
  <c r="H13" s="1"/>
  <c r="I13" s="1"/>
  <c r="G14"/>
  <c r="H14" s="1"/>
  <c r="I14" s="1"/>
  <c r="G15"/>
  <c r="H15" s="1"/>
  <c r="I15" s="1"/>
  <c r="G16"/>
  <c r="H16" s="1"/>
  <c r="I16" s="1"/>
  <c r="G17"/>
  <c r="H17" s="1"/>
  <c r="I17" s="1"/>
  <c r="G18"/>
  <c r="H18" s="1"/>
  <c r="I18" s="1"/>
  <c r="G19"/>
  <c r="H19" s="1"/>
  <c r="I19" s="1"/>
  <c r="G20"/>
  <c r="H20" s="1"/>
  <c r="I20" s="1"/>
  <c r="G21"/>
  <c r="H21" s="1"/>
  <c r="I21" s="1"/>
  <c r="G22"/>
  <c r="H22" s="1"/>
  <c r="I22" s="1"/>
  <c r="G33"/>
  <c r="H33" s="1"/>
  <c r="G32"/>
  <c r="H32" s="1"/>
  <c r="G31"/>
  <c r="H31" s="1"/>
  <c r="G30"/>
  <c r="H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G9"/>
  <c r="H9" s="1"/>
  <c r="I9" s="1"/>
  <c r="H24" i="8"/>
  <c r="H18"/>
  <c r="I18"/>
  <c r="H19"/>
  <c r="I19" s="1"/>
  <c r="H20"/>
  <c r="I20"/>
  <c r="H21"/>
  <c r="I21"/>
  <c r="H22"/>
  <c r="I22" s="1"/>
  <c r="H23"/>
  <c r="I23"/>
  <c r="I24"/>
  <c r="H25"/>
  <c r="I25"/>
  <c r="I17"/>
  <c r="H17"/>
  <c r="H10"/>
  <c r="H11"/>
  <c r="G11"/>
  <c r="G12"/>
  <c r="G13"/>
  <c r="G14"/>
  <c r="G15"/>
  <c r="G16"/>
  <c r="G17"/>
  <c r="G10"/>
  <c r="I40" i="9" l="1"/>
  <c r="H40"/>
  <c r="G39" i="8"/>
  <c r="H39"/>
  <c r="I39" s="1"/>
  <c r="G38"/>
  <c r="H38" s="1"/>
  <c r="I38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G24"/>
  <c r="G23"/>
  <c r="G22"/>
  <c r="G21"/>
  <c r="G20"/>
  <c r="G19"/>
  <c r="G18"/>
  <c r="H16"/>
  <c r="I16" s="1"/>
  <c r="H15"/>
  <c r="I15" s="1"/>
  <c r="H14"/>
  <c r="I14" s="1"/>
  <c r="H13"/>
  <c r="I13" s="1"/>
  <c r="H12"/>
  <c r="I12" s="1"/>
  <c r="I11"/>
  <c r="H9"/>
  <c r="I9" s="1"/>
  <c r="G9"/>
  <c r="I40" l="1"/>
  <c r="H40"/>
  <c r="G9" i="2"/>
  <c r="J41" i="7" l="1"/>
  <c r="K41" s="1"/>
  <c r="I41"/>
  <c r="I40"/>
  <c r="J40" s="1"/>
  <c r="K40" s="1"/>
  <c r="J39"/>
  <c r="K39" s="1"/>
  <c r="I39"/>
  <c r="I38"/>
  <c r="J38" s="1"/>
  <c r="K38" s="1"/>
  <c r="J37"/>
  <c r="K37" s="1"/>
  <c r="I37"/>
  <c r="I36"/>
  <c r="J36" s="1"/>
  <c r="K36" s="1"/>
  <c r="J35"/>
  <c r="K35" s="1"/>
  <c r="I35"/>
  <c r="I34"/>
  <c r="J34" s="1"/>
  <c r="K34" s="1"/>
  <c r="J33"/>
  <c r="K33" s="1"/>
  <c r="I33"/>
  <c r="I32"/>
  <c r="J32" s="1"/>
  <c r="K32" s="1"/>
  <c r="J31"/>
  <c r="K31" s="1"/>
  <c r="I31"/>
  <c r="I30"/>
  <c r="J30" s="1"/>
  <c r="K30" s="1"/>
  <c r="J29"/>
  <c r="K29" s="1"/>
  <c r="I29"/>
  <c r="I28"/>
  <c r="J28" s="1"/>
  <c r="K28" s="1"/>
  <c r="J27"/>
  <c r="K27" s="1"/>
  <c r="I27"/>
  <c r="I26"/>
  <c r="J26" s="1"/>
  <c r="K26" s="1"/>
  <c r="J25"/>
  <c r="K25" s="1"/>
  <c r="I25"/>
  <c r="I24"/>
  <c r="J24" s="1"/>
  <c r="K24" s="1"/>
  <c r="J23"/>
  <c r="K23" s="1"/>
  <c r="I23"/>
  <c r="I22"/>
  <c r="J22" s="1"/>
  <c r="K22" s="1"/>
  <c r="J21"/>
  <c r="K21" s="1"/>
  <c r="I21"/>
  <c r="I20"/>
  <c r="J20" s="1"/>
  <c r="K20" s="1"/>
  <c r="J19"/>
  <c r="K19" s="1"/>
  <c r="I19"/>
  <c r="I18"/>
  <c r="J18" s="1"/>
  <c r="K18" s="1"/>
  <c r="J17"/>
  <c r="K17" s="1"/>
  <c r="I17"/>
  <c r="I16"/>
  <c r="J16" s="1"/>
  <c r="K16" s="1"/>
  <c r="J15"/>
  <c r="K15" s="1"/>
  <c r="I15"/>
  <c r="I14"/>
  <c r="J14" s="1"/>
  <c r="K14" s="1"/>
  <c r="J13"/>
  <c r="K13" s="1"/>
  <c r="I13"/>
  <c r="I12"/>
  <c r="J12" s="1"/>
  <c r="J11"/>
  <c r="K11" s="1"/>
  <c r="I11"/>
  <c r="J41" i="6"/>
  <c r="K41" s="1"/>
  <c r="I41"/>
  <c r="I40"/>
  <c r="J40" s="1"/>
  <c r="K40" s="1"/>
  <c r="J39"/>
  <c r="K39" s="1"/>
  <c r="I39"/>
  <c r="I38"/>
  <c r="J38" s="1"/>
  <c r="K38" s="1"/>
  <c r="J37"/>
  <c r="K37" s="1"/>
  <c r="I37"/>
  <c r="I36"/>
  <c r="J36" s="1"/>
  <c r="K36" s="1"/>
  <c r="J35"/>
  <c r="K35" s="1"/>
  <c r="I35"/>
  <c r="I34"/>
  <c r="J34" s="1"/>
  <c r="K34" s="1"/>
  <c r="J33"/>
  <c r="K33" s="1"/>
  <c r="I33"/>
  <c r="I32"/>
  <c r="J32" s="1"/>
  <c r="K32" s="1"/>
  <c r="J31"/>
  <c r="K31" s="1"/>
  <c r="I31"/>
  <c r="I30"/>
  <c r="J30" s="1"/>
  <c r="K30" s="1"/>
  <c r="J29"/>
  <c r="K29" s="1"/>
  <c r="I29"/>
  <c r="I28"/>
  <c r="J28" s="1"/>
  <c r="K28" s="1"/>
  <c r="J27"/>
  <c r="K27" s="1"/>
  <c r="I27"/>
  <c r="I26"/>
  <c r="J26" s="1"/>
  <c r="K26" s="1"/>
  <c r="J25"/>
  <c r="K25" s="1"/>
  <c r="I25"/>
  <c r="I24"/>
  <c r="J24" s="1"/>
  <c r="K24" s="1"/>
  <c r="J23"/>
  <c r="K23" s="1"/>
  <c r="I23"/>
  <c r="I22"/>
  <c r="J22" s="1"/>
  <c r="K22" s="1"/>
  <c r="J21"/>
  <c r="K21" s="1"/>
  <c r="I21"/>
  <c r="I20"/>
  <c r="J20" s="1"/>
  <c r="K20" s="1"/>
  <c r="J19"/>
  <c r="K19" s="1"/>
  <c r="I19"/>
  <c r="I18"/>
  <c r="J18" s="1"/>
  <c r="K18" s="1"/>
  <c r="J17"/>
  <c r="K17" s="1"/>
  <c r="I17"/>
  <c r="I16"/>
  <c r="J16" s="1"/>
  <c r="K16" s="1"/>
  <c r="J15"/>
  <c r="K15" s="1"/>
  <c r="I15"/>
  <c r="I14"/>
  <c r="J14" s="1"/>
  <c r="K14" s="1"/>
  <c r="J13"/>
  <c r="K13" s="1"/>
  <c r="I13"/>
  <c r="I12"/>
  <c r="J12" s="1"/>
  <c r="J11"/>
  <c r="K11" s="1"/>
  <c r="I11"/>
  <c r="J41" i="4"/>
  <c r="K41" s="1"/>
  <c r="I41"/>
  <c r="I40"/>
  <c r="J40" s="1"/>
  <c r="K40" s="1"/>
  <c r="J39"/>
  <c r="K39" s="1"/>
  <c r="I39"/>
  <c r="I38"/>
  <c r="J38" s="1"/>
  <c r="K38" s="1"/>
  <c r="J37"/>
  <c r="K37" s="1"/>
  <c r="I37"/>
  <c r="I36"/>
  <c r="J36" s="1"/>
  <c r="K36" s="1"/>
  <c r="J35"/>
  <c r="K35" s="1"/>
  <c r="I35"/>
  <c r="I34"/>
  <c r="J34" s="1"/>
  <c r="K34" s="1"/>
  <c r="J33"/>
  <c r="K33" s="1"/>
  <c r="I33"/>
  <c r="I32"/>
  <c r="J32" s="1"/>
  <c r="K32" s="1"/>
  <c r="J31"/>
  <c r="K31" s="1"/>
  <c r="I31"/>
  <c r="I30"/>
  <c r="J30" s="1"/>
  <c r="K30" s="1"/>
  <c r="J29"/>
  <c r="K29" s="1"/>
  <c r="I29"/>
  <c r="I28"/>
  <c r="J28" s="1"/>
  <c r="K28" s="1"/>
  <c r="J27"/>
  <c r="K27" s="1"/>
  <c r="I27"/>
  <c r="I26"/>
  <c r="J26" s="1"/>
  <c r="K26" s="1"/>
  <c r="J25"/>
  <c r="K25" s="1"/>
  <c r="I25"/>
  <c r="I24"/>
  <c r="J24" s="1"/>
  <c r="K24" s="1"/>
  <c r="J23"/>
  <c r="K23" s="1"/>
  <c r="I23"/>
  <c r="I22"/>
  <c r="J22" s="1"/>
  <c r="K22" s="1"/>
  <c r="J21"/>
  <c r="K21" s="1"/>
  <c r="I21"/>
  <c r="I20"/>
  <c r="J20" s="1"/>
  <c r="K20" s="1"/>
  <c r="J19"/>
  <c r="K19" s="1"/>
  <c r="I19"/>
  <c r="I18"/>
  <c r="J18" s="1"/>
  <c r="K18" s="1"/>
  <c r="J17"/>
  <c r="K17" s="1"/>
  <c r="I17"/>
  <c r="I16"/>
  <c r="J16" s="1"/>
  <c r="K16" s="1"/>
  <c r="J15"/>
  <c r="K15" s="1"/>
  <c r="I15"/>
  <c r="I14"/>
  <c r="J14" s="1"/>
  <c r="K14" s="1"/>
  <c r="J13"/>
  <c r="K13" s="1"/>
  <c r="I13"/>
  <c r="I12"/>
  <c r="J12" s="1"/>
  <c r="J11"/>
  <c r="K11" s="1"/>
  <c r="I11"/>
  <c r="J42" i="7" l="1"/>
  <c r="K12"/>
  <c r="K42" s="1"/>
  <c r="J42" i="6"/>
  <c r="K12"/>
  <c r="K42" s="1"/>
  <c r="J42" i="4"/>
  <c r="K12"/>
  <c r="K42" s="1"/>
  <c r="I41" i="3"/>
  <c r="I19"/>
  <c r="I20"/>
  <c r="J20" s="1"/>
  <c r="K20" s="1"/>
  <c r="I21"/>
  <c r="I22"/>
  <c r="J22" s="1"/>
  <c r="K22" s="1"/>
  <c r="I23"/>
  <c r="I24"/>
  <c r="J24" s="1"/>
  <c r="K24" s="1"/>
  <c r="I25"/>
  <c r="I26"/>
  <c r="J26" s="1"/>
  <c r="K26" s="1"/>
  <c r="I27"/>
  <c r="I28"/>
  <c r="J28" s="1"/>
  <c r="K28" s="1"/>
  <c r="I29"/>
  <c r="I30"/>
  <c r="J30" s="1"/>
  <c r="K30" s="1"/>
  <c r="I31"/>
  <c r="I32"/>
  <c r="J32" s="1"/>
  <c r="K32" s="1"/>
  <c r="I33"/>
  <c r="I34"/>
  <c r="J34" s="1"/>
  <c r="K34" s="1"/>
  <c r="I35"/>
  <c r="I36"/>
  <c r="J36" s="1"/>
  <c r="K36" s="1"/>
  <c r="I37"/>
  <c r="I38"/>
  <c r="J38" s="1"/>
  <c r="K38" s="1"/>
  <c r="I39"/>
  <c r="I40"/>
  <c r="J40" s="1"/>
  <c r="K40" s="1"/>
  <c r="I12"/>
  <c r="I13"/>
  <c r="J13" s="1"/>
  <c r="K13" s="1"/>
  <c r="I14"/>
  <c r="I15"/>
  <c r="J15" s="1"/>
  <c r="K15" s="1"/>
  <c r="I16"/>
  <c r="I17"/>
  <c r="J17" s="1"/>
  <c r="K17" s="1"/>
  <c r="I18"/>
  <c r="I11"/>
  <c r="J11" s="1"/>
  <c r="K11" s="1"/>
  <c r="G38" i="2"/>
  <c r="H38" s="1"/>
  <c r="I38" s="1"/>
  <c r="J41" i="3"/>
  <c r="K41" s="1"/>
  <c r="J39"/>
  <c r="K39" s="1"/>
  <c r="J37"/>
  <c r="K37" s="1"/>
  <c r="J35"/>
  <c r="K35" s="1"/>
  <c r="J33"/>
  <c r="K33" s="1"/>
  <c r="J31"/>
  <c r="K31" s="1"/>
  <c r="J29"/>
  <c r="K29" s="1"/>
  <c r="J27"/>
  <c r="K27" s="1"/>
  <c r="J25"/>
  <c r="K25" s="1"/>
  <c r="J23"/>
  <c r="K23" s="1"/>
  <c r="J21"/>
  <c r="K21" s="1"/>
  <c r="J19"/>
  <c r="K19" s="1"/>
  <c r="J18"/>
  <c r="K18" s="1"/>
  <c r="J16"/>
  <c r="K16" s="1"/>
  <c r="J14"/>
  <c r="K14" s="1"/>
  <c r="J12"/>
  <c r="K12" s="1"/>
  <c r="K42" l="1"/>
  <c r="J42"/>
  <c r="H9" i="2"/>
  <c r="I9" s="1"/>
  <c r="H10"/>
  <c r="I10" s="1"/>
  <c r="H15"/>
  <c r="I15" s="1"/>
  <c r="H16"/>
  <c r="I16" s="1"/>
  <c r="H17"/>
  <c r="I17" s="1"/>
  <c r="G18"/>
  <c r="I18" s="1"/>
  <c r="G19"/>
  <c r="H19"/>
  <c r="I19" s="1"/>
  <c r="G20"/>
  <c r="H20" s="1"/>
  <c r="I20" s="1"/>
  <c r="G21"/>
  <c r="H21" s="1"/>
  <c r="I21" s="1"/>
  <c r="G22"/>
  <c r="I22" s="1"/>
  <c r="G23"/>
  <c r="H23"/>
  <c r="I23" s="1"/>
  <c r="G24"/>
  <c r="I24" s="1"/>
  <c r="G39"/>
  <c r="H39" s="1"/>
  <c r="I39" s="1"/>
  <c r="G37"/>
  <c r="H37" s="1"/>
  <c r="I37" s="1"/>
  <c r="G36"/>
  <c r="H36" s="1"/>
  <c r="I36" s="1"/>
  <c r="G35"/>
  <c r="H35" s="1"/>
  <c r="I35" s="1"/>
  <c r="G34"/>
  <c r="H34" s="1"/>
  <c r="I34" s="1"/>
  <c r="G33"/>
  <c r="H33" s="1"/>
  <c r="I33" s="1"/>
  <c r="G32"/>
  <c r="H32" s="1"/>
  <c r="I32" s="1"/>
  <c r="G31"/>
  <c r="H31" s="1"/>
  <c r="I31" s="1"/>
  <c r="G30"/>
  <c r="H30" s="1"/>
  <c r="I30" s="1"/>
  <c r="G29"/>
  <c r="H29" s="1"/>
  <c r="I29" s="1"/>
  <c r="G28"/>
  <c r="H28" s="1"/>
  <c r="I28" s="1"/>
  <c r="G27"/>
  <c r="H27" s="1"/>
  <c r="I27" s="1"/>
  <c r="G26"/>
  <c r="H26" s="1"/>
  <c r="I26" s="1"/>
  <c r="G25"/>
  <c r="H25" s="1"/>
  <c r="I25" s="1"/>
  <c r="H14"/>
  <c r="I14" s="1"/>
  <c r="H13"/>
  <c r="I13" s="1"/>
  <c r="G12"/>
  <c r="H12" s="1"/>
  <c r="I12" s="1"/>
  <c r="H11"/>
  <c r="H40" l="1"/>
  <c r="I11"/>
  <c r="I40" s="1"/>
</calcChain>
</file>

<file path=xl/sharedStrings.xml><?xml version="1.0" encoding="utf-8"?>
<sst xmlns="http://schemas.openxmlformats.org/spreadsheetml/2006/main" count="970" uniqueCount="306">
  <si>
    <t>กิจกรรม</t>
  </si>
  <si>
    <t>หน่วยนับ</t>
  </si>
  <si>
    <t>ตำแหน่ง</t>
  </si>
  <si>
    <t>รวม</t>
  </si>
  <si>
    <t>ผู้รับผิดชอบ</t>
  </si>
  <si>
    <r>
      <rPr>
        <b/>
        <sz val="16"/>
        <color indexed="8"/>
        <rFont val="TH SarabunIT๙"/>
        <family val="2"/>
      </rPr>
      <t xml:space="preserve">จำนวนอัตรากำลังที่ต้องการ  =    </t>
    </r>
    <r>
      <rPr>
        <b/>
        <u/>
        <sz val="16"/>
        <color indexed="8"/>
        <rFont val="TH SarabunIT๙"/>
        <family val="2"/>
      </rPr>
      <t xml:space="preserve">ปริมาณงาน × เวลามาตรฐานต่องาน1ชิ้น(นาที)
</t>
    </r>
    <r>
      <rPr>
        <b/>
        <sz val="16"/>
        <color indexed="8"/>
        <rFont val="TH SarabunIT๙"/>
        <family val="2"/>
      </rPr>
      <t xml:space="preserve">                                       เวลาทำงานมาตรฐานต่อคนต่อปี</t>
    </r>
  </si>
  <si>
    <t>อัตรากำลังที่ต้องการ</t>
  </si>
  <si>
    <t>อัตรากำลังที่มีอยู่ในปัจจุบัน</t>
  </si>
  <si>
    <t>จำนวนอัตรากำลังที่ขาด</t>
  </si>
  <si>
    <t>ขรก</t>
  </si>
  <si>
    <t>ลจป</t>
  </si>
  <si>
    <t>พรก</t>
  </si>
  <si>
    <t>พกส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</si>
  <si>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</si>
  <si>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</si>
  <si>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</si>
  <si>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</si>
  <si>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</si>
  <si>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</si>
  <si>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</si>
  <si>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</si>
  <si>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</si>
  <si>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</si>
  <si>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เวลามาตรฐาน
ต่องาน 1 ชิ้น
(นาที)</t>
  </si>
  <si>
    <r>
      <t xml:space="preserve">เวลาที่ใช้
ในการดำเนินงาน
(นาที)
</t>
    </r>
    <r>
      <rPr>
        <b/>
        <sz val="16"/>
        <color rgb="FFFF0000"/>
        <rFont val="TH SarabunIT๙"/>
        <family val="2"/>
      </rPr>
      <t>(7)*(3)</t>
    </r>
  </si>
  <si>
    <r>
      <t xml:space="preserve">เฉลี่ย 3 ปี
</t>
    </r>
    <r>
      <rPr>
        <b/>
        <sz val="16"/>
        <color rgb="FFFF0000"/>
        <rFont val="TH SarabunIT๙"/>
        <family val="2"/>
      </rPr>
      <t>((4)+(5)+(6))/3</t>
    </r>
  </si>
  <si>
    <t xml:space="preserve">ตารางเก็บข้อมูลปริมาณงานด้านบริการและวิชาการ ย้อนหลัง 3 ปี (2557-2559)  </t>
  </si>
  <si>
    <t>สายงาน .............................................................</t>
  </si>
  <si>
    <t>กลุ่มงาน/ฝ่าย...............................................</t>
  </si>
  <si>
    <t>หน่วยงาน………………………...............…………….. กรมการแพทย์</t>
  </si>
  <si>
    <t>ปริมาณงานย้อนหลัง (ปี)</t>
  </si>
  <si>
    <r>
      <t xml:space="preserve">จำนวน
อัตรากำลัง
ที่ใช้
</t>
    </r>
    <r>
      <rPr>
        <b/>
        <sz val="16"/>
        <color rgb="FFFF0000"/>
        <rFont val="TH SarabunIT๙"/>
        <family val="2"/>
      </rPr>
      <t>(8)/96,600</t>
    </r>
  </si>
  <si>
    <t>ปริมาณงานที่คาดการณ์ในอนาคต (ปี)</t>
  </si>
  <si>
    <t xml:space="preserve">ตารางเก็บข้อมูลปริมาณงานที่คาดการณ์ในอนาคต ระยะที่ 1 (2560-2564)  </t>
  </si>
  <si>
    <t>โดยใช้วิธีการที่เหมาะสม เช่น FTE หรือ Standard Ratios</t>
  </si>
  <si>
    <t>ตัวอย่างการวิเคราะห์แบบ FTE</t>
  </si>
  <si>
    <t>(11)</t>
  </si>
  <si>
    <t>(12)</t>
  </si>
  <si>
    <r>
      <t xml:space="preserve">เฉลี่ย 5 ปี
</t>
    </r>
    <r>
      <rPr>
        <b/>
        <sz val="16"/>
        <color rgb="FFFF0000"/>
        <rFont val="TH SarabunIT๙"/>
        <family val="2"/>
      </rPr>
      <t>((4)+(5)+(6)+(7)+(8))/5</t>
    </r>
  </si>
  <si>
    <r>
      <t xml:space="preserve">เวลาที่ใช้
ในการดำเนินงาน
(นาที)
</t>
    </r>
    <r>
      <rPr>
        <b/>
        <sz val="16"/>
        <color rgb="FFFF0000"/>
        <rFont val="TH SarabunIT๙"/>
        <family val="2"/>
      </rPr>
      <t>(9)*(3)</t>
    </r>
  </si>
  <si>
    <r>
      <t xml:space="preserve">จำนวน
อัตรากำลัง
ที่ใช้
</t>
    </r>
    <r>
      <rPr>
        <b/>
        <sz val="16"/>
        <color rgb="FFFF0000"/>
        <rFont val="TH SarabunIT๙"/>
        <family val="2"/>
      </rPr>
      <t>(10)/96,600</t>
    </r>
  </si>
  <si>
    <t xml:space="preserve">ตารางเก็บข้อมูลปริมาณงานที่คาดการณ์ในอนาคต ระยะที่ 2 (2565-2569)  </t>
  </si>
  <si>
    <t xml:space="preserve">ตารางเก็บข้อมูลปริมาณงานที่คาดการณ์ในอนาคต ระยะที่ 3 (2570-2574)  </t>
  </si>
  <si>
    <t xml:space="preserve">ตารางเก็บข้อมูลปริมาณงานที่คาดการณ์ในอนาคต ระยะที่ 4 (2575-2579)  </t>
  </si>
  <si>
    <t>หน่วยงาน………………………...............……………..</t>
  </si>
  <si>
    <t>กลุ่มงานกุมารเวช</t>
  </si>
  <si>
    <t>กลุ่มงานจิตเวชและยาเสพติด</t>
  </si>
  <si>
    <t>กลุ่มงานตา</t>
  </si>
  <si>
    <t>1. งานบริการด้านการแพทย์</t>
  </si>
  <si>
    <t xml:space="preserve">    1.1 งานบริการรักษาผู้ป่วย</t>
  </si>
  <si>
    <t xml:space="preserve">    1.2 งานบริการรักษาผู้ป่วยใน</t>
  </si>
  <si>
    <t xml:space="preserve">    1.3 งานหัตถการ</t>
  </si>
  <si>
    <t>2. งานบริหาร</t>
  </si>
  <si>
    <t>4. งานพัฒนาคุณภาพ</t>
  </si>
  <si>
    <t xml:space="preserve">    4.2 กิจกรรมพัฒนาคุณภาพที่เชื่อมโยง</t>
  </si>
  <si>
    <t>กลุ่มงานผู้ป่วยนอก</t>
  </si>
  <si>
    <t xml:space="preserve">    1.1 งานผู้ป่วยนอก</t>
  </si>
  <si>
    <t xml:space="preserve">    1.2 งานผู้ป่วยใน</t>
  </si>
  <si>
    <t xml:space="preserve">         1.3.1 การทำหัตถการตั้งแต่ 0-1 ชม.</t>
  </si>
  <si>
    <t xml:space="preserve">         1.3.2 การทำหัตถการตั้งแต่ 1-2 ชม.</t>
  </si>
  <si>
    <t xml:space="preserve">         1.3.3 การทำหัตถการตั้งแต่ 2-4 ชม.</t>
  </si>
  <si>
    <t xml:space="preserve">         1.3.4 การทำหัตถการมากกว่า 4 ชม.</t>
  </si>
  <si>
    <t xml:space="preserve">    1.4 CONSULT</t>
  </si>
  <si>
    <t xml:space="preserve">    1.5 RESIDENT TRAINNING</t>
  </si>
  <si>
    <t xml:space="preserve">         1.5.1 Intern/Extern</t>
  </si>
  <si>
    <t xml:space="preserve">         1.5.2 Resident Rotate</t>
  </si>
  <si>
    <t>3. งานพัฒนาคุณภาพ</t>
  </si>
  <si>
    <t xml:space="preserve">    การตรวจรักษาผู้ป่วยจิตเวช</t>
  </si>
  <si>
    <t>ตำแหน่ง นายแพทย์</t>
  </si>
  <si>
    <t xml:space="preserve">    1.1 การตรวจรักษาผู้ป่วยอุบัติเหตุ</t>
  </si>
  <si>
    <t xml:space="preserve">    1.2 การตรวจรักษาผู้ป่วยฉุกเฉิน</t>
  </si>
  <si>
    <t xml:space="preserve">    1.3 การตรวจรักษาผู้ป่วยคดี</t>
  </si>
  <si>
    <t>2. งานด้านวิชาการ</t>
  </si>
  <si>
    <t xml:space="preserve">    2.1 การประชุมทางวิชาการภายใน รพ.ตร.</t>
  </si>
  <si>
    <t xml:space="preserve">    2.2 การประชุมทางวิชาการภายนอก รพ.ตร.</t>
  </si>
  <si>
    <t>กลุ่มงานพยาธิวิทยา</t>
  </si>
  <si>
    <t xml:space="preserve">    1.1 ผู้ป่วยนอก</t>
  </si>
  <si>
    <t xml:space="preserve">         1.1.1 ตัดชิ้นเนื้อตรวจทางกล้องจุลทรรศน์</t>
  </si>
  <si>
    <t>ราย</t>
  </si>
  <si>
    <t xml:space="preserve">         1.1.2 ตรวจโฟรซเซ่นเซคชั่น</t>
  </si>
  <si>
    <t xml:space="preserve">         1.1.3 ตรวจแพ็บสเมียร์</t>
  </si>
  <si>
    <t xml:space="preserve">         1.1.4 ย้อมพิเศษ</t>
  </si>
  <si>
    <t xml:space="preserve">         1.1.5 ตรวจศพทางพยาธิวิทยา</t>
  </si>
  <si>
    <t xml:space="preserve">         1.1.6 ไซโตโลยี</t>
  </si>
  <si>
    <t xml:space="preserve">         1.1.7 Immunohistochemical</t>
  </si>
  <si>
    <t xml:space="preserve">    1.2 ผู้ป่วยใน</t>
  </si>
  <si>
    <t xml:space="preserve">         1.2.1 ตัดชิ้นเนื้อตรวจทางกล้องจุลทรรศน์</t>
  </si>
  <si>
    <t xml:space="preserve">         1.2.2 ตรวจโฟรซเซ่นเซคชั่น</t>
  </si>
  <si>
    <t xml:space="preserve">         1.2.3 ตรวจแพ็บสเมียร์</t>
  </si>
  <si>
    <t xml:space="preserve">         1.2.4 ย้อมพิเศษ</t>
  </si>
  <si>
    <t xml:space="preserve">         1.2.5 ตรวจศพทางพยาธิวิทยา</t>
  </si>
  <si>
    <t xml:space="preserve">         1.2.6 ไซโตโลยี</t>
  </si>
  <si>
    <t xml:space="preserve">         1.2.7 Immunohistochemical</t>
  </si>
  <si>
    <t>กลุ่มงานรังสีวิทยา</t>
  </si>
  <si>
    <t xml:space="preserve">    1.1 เอกซเรย์ทั่วไป</t>
  </si>
  <si>
    <t xml:space="preserve">    1.2 งานหัตถการ</t>
  </si>
  <si>
    <t xml:space="preserve">         1.2.1 ตรวจอัลตราซาวด์</t>
  </si>
  <si>
    <t xml:space="preserve">         1.2.2 ตรวจเอกซเรย์เต้านม</t>
  </si>
  <si>
    <t xml:space="preserve">         1.2.3 ตรวจพิเศษระบบทางเดินปัสสาวะ</t>
  </si>
  <si>
    <t xml:space="preserve">         1.2.4 ตรวจพิเศษด้วยเครื่องเอกซเรย์ฟลูออโรสโคป</t>
  </si>
  <si>
    <t xml:space="preserve">         1.2.5 ตรวจพิเศษรังสีร่วมรักษา</t>
  </si>
  <si>
    <t xml:space="preserve">    1.3 รายงานผลเอกซเรย์ปอดเพื่อเข้ารับราชการตำรวจ/เข้าศึกษา</t>
  </si>
  <si>
    <t xml:space="preserve">    1.4 รายงานผลเอกซเรย์ปอดตรวจสุขภาพประจำปีข้าราชการตำรวจ ลูกจ้าง</t>
  </si>
  <si>
    <t xml:space="preserve">         1.4.1 ในสังกัด รพ.ตร.</t>
  </si>
  <si>
    <t xml:space="preserve">         1.4.2 นอกสังกัด รพ.ตร.</t>
  </si>
  <si>
    <t xml:space="preserve">    2.1 งานเตรียมการสอน/การบรรยาย</t>
  </si>
  <si>
    <t xml:space="preserve">         2.1.1 แพทย์ Extern</t>
  </si>
  <si>
    <t xml:space="preserve">         2.1.2 แพทย์ Elective</t>
  </si>
  <si>
    <t xml:space="preserve">         2.1.3 ทันตแพทย์ประจำบ้าน</t>
  </si>
  <si>
    <t xml:space="preserve">         2.1.4 นักศึกษากายภาพ</t>
  </si>
  <si>
    <t xml:space="preserve">         2.1.5 นักศึกษาพยาบาล</t>
  </si>
  <si>
    <t xml:space="preserve">    2.2 งานสอน/งานบรรยาย</t>
  </si>
  <si>
    <t xml:space="preserve">         2.2.1 นักรังสีเทคนิค/นักรังสีการแพทย์</t>
  </si>
  <si>
    <t xml:space="preserve">         2.2.2 แพทย์ Elective</t>
  </si>
  <si>
    <t xml:space="preserve">         2.2.4 นักศึกษากายภาพ</t>
  </si>
  <si>
    <t xml:space="preserve">         2.2.3 ทันตแพทย์ประจำบ้าน</t>
  </si>
  <si>
    <t xml:space="preserve">         2.2.5 นักศึกษาพยาบาล</t>
  </si>
  <si>
    <t xml:space="preserve">    2.3 งานการประชุมวิชาการรังสีแพทย์</t>
  </si>
  <si>
    <t xml:space="preserve">    2.4 งานประชุมวิชาการนักรังสีการแพทย์</t>
  </si>
  <si>
    <t xml:space="preserve">    2.5 การประชุมวิชาการ องค์กรแพทย์</t>
  </si>
  <si>
    <t>3. งานด้านบริหาร/ธุรการ</t>
  </si>
  <si>
    <t xml:space="preserve">    3.1 คณะกรรมการต่าง ๆ</t>
  </si>
  <si>
    <t xml:space="preserve">         3.1.1 กรรมการองค์กรแพทย์ รพ.ตร.</t>
  </si>
  <si>
    <t xml:space="preserve">         3.1.2 กรรมการจัดทำแผนยุทธศาสตร์ฯ</t>
  </si>
  <si>
    <t xml:space="preserve">         3.1.3 คณะกรรมการกำหนดคุณลักษณะเฉพาะ เครื่องเอกซเรย์ วัสดุ ครุภัณฑ์ทางการแพทย์</t>
  </si>
  <si>
    <t xml:space="preserve">         3.1.4 คณะกรรมการตรวจรับพัสดุฯ</t>
  </si>
  <si>
    <t xml:space="preserve">         3.1.5 คณะทำงานดำเนินการด้านการจัดการพลังงานของ รพ.ตร.</t>
  </si>
  <si>
    <t xml:space="preserve">         3.1.6 อนุกรรมการ ระบบสารสนเทศ</t>
  </si>
  <si>
    <t xml:space="preserve">         3.1.7 คณะอนุกรรมการบริหารศูนย์เวชภัณฑ์และยา รพ.ตร.</t>
  </si>
  <si>
    <t xml:space="preserve">    3.2 การประชุมที่ไม่ได้อยู่ในรูปคณะกรรมการ</t>
  </si>
  <si>
    <t xml:space="preserve">         3.2.1 การประชุมรังสีแพทย์</t>
  </si>
  <si>
    <t xml:space="preserve">         3.2.2 การประชุมประจำเดือน</t>
  </si>
  <si>
    <t xml:space="preserve">    3.3 การร่วมกิจกรรมที่ รพ.ตร. จัดขึ้น</t>
  </si>
  <si>
    <t xml:space="preserve">    3.4 การฝึกอบรมเพื่อเสริมสร้างวินัย จริยธรรมและจรรยาบรรณ</t>
  </si>
  <si>
    <t xml:space="preserve">    4.1 กิจกรรมพัฒนาคุณภาพในหน่วยงาน</t>
  </si>
  <si>
    <t xml:space="preserve">         4.1.1 การประชุมคณะทำงานพัฒนาคุณภาพ กลุ่มงานรังสีวิทยา</t>
  </si>
  <si>
    <t xml:space="preserve">         4.1.2 การทบทวนความคิดเห็น/คำร้องเรียนของผู้รับบริการ</t>
  </si>
  <si>
    <t xml:space="preserve">         4.1.3 การค้นหา ทบทวน และป้องกันความเสี่ยง</t>
  </si>
  <si>
    <t xml:space="preserve">         4.1.4 การเฝ้าระวังความคลาดเคลื่อนทางยาที่สำคัญ</t>
  </si>
  <si>
    <t xml:space="preserve">         4.1.5 การติดตามตัวชี้วัดที่สำคัญ</t>
  </si>
  <si>
    <t xml:space="preserve">         4.1.6 การคิดค้นนวัตกรรม การพัฒนาคุณภาพอย่างต่อเนื่อง</t>
  </si>
  <si>
    <t xml:space="preserve">         4.2.1 การประชุมร่วมคณะกรรมการควบคุมและป้องกันการติดเชื้อ</t>
  </si>
  <si>
    <t xml:space="preserve">         4.2.2 การประชุมคณะกรรมการเฝ้าระวังความคลาดเคลื่อนทางยา</t>
  </si>
  <si>
    <t xml:space="preserve">         4.2.3 การประชุมคณะกรรมการผู้ป่วยนอก</t>
  </si>
  <si>
    <t xml:space="preserve">         4.2.4 การประชุมผู้ประสานงานคุณภาพ</t>
  </si>
  <si>
    <t xml:space="preserve">         4.2.5 การประชุม อบรม Internal Surveyor</t>
  </si>
  <si>
    <t>5. งานพิเศษอื่น ๆ</t>
  </si>
  <si>
    <t xml:space="preserve">    5.1 งานสนับสนุนการจัดกิจกรรมของสำนักงานแพทย์ศาสตร์ตามที่ร้องขอ</t>
  </si>
  <si>
    <t xml:space="preserve">    5.2 งานสนับสนุน ห้องผ่าตัด ตามที่ร้องขอ</t>
  </si>
  <si>
    <t xml:space="preserve">    5.3 รายงานผลทางรังสีวิทยา ชต.รพ.ตร.</t>
  </si>
  <si>
    <t xml:space="preserve">         5.3.1 เอกซเรย์ทั่วไป</t>
  </si>
  <si>
    <t xml:space="preserve">         5.3.2 เอกซเรย์คอมพิวเตอร์</t>
  </si>
  <si>
    <t>กลุ่มงานวิสัญญีวิทยา</t>
  </si>
  <si>
    <t xml:space="preserve">    1.1 ผู้ป่วยมารับบริการปกติ</t>
  </si>
  <si>
    <t xml:space="preserve">    1.2 ผู้ป่วยมารับบริการฉุกเฉิน</t>
  </si>
  <si>
    <t xml:space="preserve">    1.3 ชนิดระงับความรู้สึกทั่วไป</t>
  </si>
  <si>
    <t xml:space="preserve">    1.4 ชนิดใช้ยาระงับความรู้สึกเข้าไขสันหลัง</t>
  </si>
  <si>
    <t xml:space="preserve">    1.5 ใช้ยาระงับความรู้สึกเข้าเส้นประสาท</t>
  </si>
  <si>
    <t xml:space="preserve">    1.6 ชนิดใช้ยาระงับความรู้สึกฉีดเข้าหลอดเลือดดำ</t>
  </si>
  <si>
    <t xml:space="preserve">    1.7 หน่วยระงับปวด</t>
  </si>
  <si>
    <t xml:space="preserve">    1.8 อื่น ๆ</t>
  </si>
  <si>
    <t>กลุ่มงานเวชศาสตร์ครอบครัว</t>
  </si>
  <si>
    <t xml:space="preserve">    1.1 ออกตรวจสุขภาพข้าราชการตำรวจ</t>
  </si>
  <si>
    <t xml:space="preserve">    1.2 ออกตรวจรักษาและให้ความรู้ด้านสาธารณสุขตามงานโครงการต่าง ๆ</t>
  </si>
  <si>
    <t xml:space="preserve">    1.3 ทดสอบสมรรถภาพร่างกาย (ทส.2)</t>
  </si>
  <si>
    <t xml:space="preserve">    1.4 คลินิกตำรวจและห้องตรวจสุขภาพ</t>
  </si>
  <si>
    <t>กลุ่มงานเวชศาสตร์ฟื้นฟู</t>
  </si>
  <si>
    <t xml:space="preserve">    1.1 งานตรวจรักษาผู้ป่วยอก</t>
  </si>
  <si>
    <t xml:space="preserve">    1.2 งานตรวจรักษาผู้ป่วยใน</t>
  </si>
  <si>
    <t xml:space="preserve">         1.2.1 การวางแผนการรักษา</t>
  </si>
  <si>
    <t xml:space="preserve">         1.2.2 การเยี่ยมผู้ป่วย</t>
  </si>
  <si>
    <t xml:space="preserve">         1.3.1 การตรวจเส้นประสาทและกล้ามเนื้อด้วยไฟฟ้า (EMG)</t>
  </si>
  <si>
    <t xml:space="preserve">         1.3.2 การฉีดยาลดเกร็งของกล้ามเนื้อโดยใช้เครื่อง EMG (phenol block)</t>
  </si>
  <si>
    <t xml:space="preserve">         1.3.3 Dry needling and Acupuncture</t>
  </si>
  <si>
    <t xml:space="preserve">         1.3.4 injection (Botulinum toxin, เข่าข้อ)</t>
  </si>
  <si>
    <t xml:space="preserve">         1.3.5 Cardiac Rehab</t>
  </si>
  <si>
    <t xml:space="preserve">    1.4 งานรับปรึกษาระหว่างแผนก (ward)</t>
  </si>
  <si>
    <t xml:space="preserve">         1.4.1 การวางแผนการรักษา</t>
  </si>
  <si>
    <t xml:space="preserve">         1.4.2 การเยี่ยมผู้ป่วย</t>
  </si>
  <si>
    <t xml:space="preserve">    1.5 การตรวจประเมินผู้พิการและออกเอกสารรับรองความพิการ</t>
  </si>
  <si>
    <t xml:space="preserve">    1.6 การเรียนการสอน</t>
  </si>
  <si>
    <t xml:space="preserve">         1.6.1 แพทย์ประจำบ้าน Ortho</t>
  </si>
  <si>
    <t xml:space="preserve">         1.6.2 แพทย์ประจำบ้าน PMR</t>
  </si>
  <si>
    <t xml:space="preserve">         1.6.3 intern (elective)</t>
  </si>
  <si>
    <t xml:space="preserve">         1.6.4 extern (lecture)</t>
  </si>
  <si>
    <t xml:space="preserve">         1.6.5 extern (elective)</t>
  </si>
  <si>
    <t xml:space="preserve">    2.1 บริหารงานทั่วไป</t>
  </si>
  <si>
    <t xml:space="preserve">    2.2 ประชุมรับทราบนโยบาย</t>
  </si>
  <si>
    <t xml:space="preserve">    2.3 คณะกรรมการเวชระเบียน รพ.ตร.</t>
  </si>
  <si>
    <t xml:space="preserve">    2.4 คณะอนุกรรมการระบบบริหารจัดการเอกสารทางการแพทย์ (เวชระเบียนอิเล็กทรอนิกส์)</t>
  </si>
  <si>
    <t xml:space="preserve">    2.5 คณะกรรมการตรวจสอบคุณสมบัติและประเมินคุณลักษณะของบุคคลเพื่อแต่งตั้งให้ดำรงตำแหน่งสายงานวิทยาศาสตร์และเทคโนโลยี ระดับ (สบ 4) และ (สบ 5) รพ.ตร.</t>
  </si>
  <si>
    <t xml:space="preserve">    2.6 คณะกรรมการตรวจสอบคุณสมบัติและประเมินคุณลักษณะของบุคคลเพื่อแต่งตั้งให้ดำรงตำแหน่งสายงานวิทยาศาสตร์และเทคโนโลยี ระดับ (สบ 2) และ (สบ 3) รพ.ตร.</t>
  </si>
  <si>
    <t xml:space="preserve">    2.7 คณะกรรมการตรวจรับพัสดุ</t>
  </si>
  <si>
    <t xml:space="preserve">    2.8 คณะกรรมการบริหารกองทุน ประกันสังคม หลักประกันสุขภาพ และสิทธิสวัสดิการข้าราชการ รพ.ตร.</t>
  </si>
  <si>
    <t xml:space="preserve">    2.9 คณะทำงานกำหนดหลักเกณฑ์การใช้ยานอกบัญชียาหลักแห่งชาติตามกลุ่มยา</t>
  </si>
  <si>
    <t xml:space="preserve">    2.10 คณะกรรมการบริหารยาและเวชภัณฑ์</t>
  </si>
  <si>
    <t xml:space="preserve">    2.11 คณะทำงานพิจารณาและราคาเวชภัณฑ์</t>
  </si>
  <si>
    <t xml:space="preserve">    2.12 คณะอนุกรรมการคัดสรรยาและอาหารทางการแพทย์</t>
  </si>
  <si>
    <t xml:space="preserve">    2.13 คณะอนุกรรมการคัดสรรเวชภัณฑ์</t>
  </si>
  <si>
    <t xml:space="preserve">    2.14 คณะกรรมการ TOR</t>
  </si>
  <si>
    <t xml:space="preserve">    2.15 คณะอนุกรรมการระบบคอมพิวเตอร์ รพ.ตร. 29 ระบบ</t>
  </si>
  <si>
    <t>3. งานวิชาการ</t>
  </si>
  <si>
    <t xml:space="preserve">    3.1 ประชุมวิชาการในกลุ่มงาน</t>
  </si>
  <si>
    <t xml:space="preserve">    3.2 ประชุมวิชาการในโรงพยาบาล</t>
  </si>
  <si>
    <t xml:space="preserve">    3.3 อบรม/ประชุมวิชาการภายนอก รพ.ตร.</t>
  </si>
  <si>
    <t xml:space="preserve">    3.4 เป็นวิทยากรภายใน รพ.ตร.</t>
  </si>
  <si>
    <t xml:space="preserve">    3.5 คณะกรรมการแพทยศาสตร์ศึกษา</t>
  </si>
  <si>
    <t xml:space="preserve">    3.6 คณะกรรมการจริยธรรมและวิจัย</t>
  </si>
  <si>
    <t xml:space="preserve">    3.7 คณะกรรมการจัดการประชุมวิชาการเนื่องในโอกาสคล้ายวันสถาปนา ตร.</t>
  </si>
  <si>
    <t xml:space="preserve">    3.8 คณะอนุกรรมการฝ่ายจัดประชุมวิชาการฝึกอบรมวิชาการทางการแพทย์และการศึกษาต่อเนื่องของแพทย์ (CME) รพ.ตร.</t>
  </si>
  <si>
    <t xml:space="preserve">    3.9 คณะอนุกรรมการฝ่ายพัฒนาหลักสูตรแพทยศาสตรศึกษา</t>
  </si>
  <si>
    <t xml:space="preserve">    4.1 งานพัฒนาคุณภาพการให้บริการ (HA)</t>
  </si>
  <si>
    <t xml:space="preserve">    4.2 การเยี่ยมสำรวจภายใน</t>
  </si>
  <si>
    <t xml:space="preserve">    4.3 งานพัฒนาคุณภาพการให้บริการ (JCI)</t>
  </si>
  <si>
    <t xml:space="preserve">    4.4 กิจกรรม 5 ส.</t>
  </si>
  <si>
    <t xml:space="preserve">    4.5 คณะอนุกรรมการตรวจประเมินคุณภาพการบันทึกเวชระเบียน รพ.ตร.</t>
  </si>
  <si>
    <t xml:space="preserve">    4.6 คณะกรรมการองค์กรแพทย์</t>
  </si>
  <si>
    <t>5. อื่น ๆ</t>
  </si>
  <si>
    <t xml:space="preserve">    5.1 ออกหน่วย/ชุมชน</t>
  </si>
  <si>
    <t xml:space="preserve">    5.2 ปฏิบัติภารกิจรับเสด็จ, พิธีสำคัญต่างๆ</t>
  </si>
  <si>
    <t xml:space="preserve">    5.3 โครงการสร้างเสริมสุขภาพข้าราชการตำรวจ</t>
  </si>
  <si>
    <t xml:space="preserve">    5.4 ปฏิบัติภารกิจตรวจร่างกายในการสอบคัดเลือกนักเรียนเตรียมทหาร (นตท.) ในส่วนของ ตร.</t>
  </si>
  <si>
    <t xml:space="preserve">    5.5 ปฏิบัติภารกิจตรวจร่างกายในการสอบคัดเลือกนักเรียนนายร้อยตำรวจ (นรต.)</t>
  </si>
  <si>
    <t xml:space="preserve">    5.6 ปฏิบัติภารกิจตรวจร่างกายในการสอบคัดเลือกนักเรียนนายสิบตำรวจ (นสต.)</t>
  </si>
  <si>
    <t xml:space="preserve">    5.7 ปฏิบัติภารกิจตรวจร่างกายในการสอบคัดเลือกนักเรียนพยาบาล</t>
  </si>
  <si>
    <t xml:space="preserve">    5.8 ปฏิบัติภารกิจตรวจร่างกายในการสอบคัดเลือกเพื่อบรรจุเข้ารับราชการเป็นข้าราชการตำรวจชั้นประทวน</t>
  </si>
  <si>
    <t xml:space="preserve">    5.9 ปฏิบัติภารกิจตรวจร่างกายในการสอบคัดเลือกเพื่อบรรจุเข้ารับราชการเป็นข้าราชการตำรวจชั้นสัญญาบัตร</t>
  </si>
  <si>
    <t>กลุ่มงานศัลยกรรม</t>
  </si>
  <si>
    <t xml:space="preserve">    1.1 ผู้ป่วยรับการตรวจที่ห้องตรวจโรคศัลยกรรม</t>
  </si>
  <si>
    <t xml:space="preserve">    1.2 ผู้ป่วยรับการผ่าตัดที่ห้องผ่าตัดศัลยกรรม</t>
  </si>
  <si>
    <t xml:space="preserve">    1.3 ผู้ป่วยรับการรักษาที่ห้องผ่าตัดเล็ก</t>
  </si>
  <si>
    <t xml:space="preserve">    1.4 รับปรึกษาจากภายนอกหน่วย</t>
  </si>
  <si>
    <t>กลุ่มงานศูนย์ส่งกลับ</t>
  </si>
  <si>
    <t xml:space="preserve">    1.2 รปภ. ทางการแพทย์การประชุมระดับประเทศ</t>
  </si>
  <si>
    <t xml:space="preserve">    1.1 รปภ. ทางการแพทย์กิจกรรมต่าง ๆ ภาครัฐและเอกชน</t>
  </si>
  <si>
    <t xml:space="preserve">    1.3 รปภ. ทางการแพทย์บุคคลสำคัญ</t>
  </si>
  <si>
    <t xml:space="preserve">    1.4 รปภ. ทางการแพทย์การชุมนุมต่าง ๆ</t>
  </si>
  <si>
    <t xml:space="preserve">    1.5 รปภ. ทางการแพทย์การแข่งขันกีฬาภายใน</t>
  </si>
  <si>
    <t xml:space="preserve">    1.6 รปภ. ทางการแพทย์การประชุมของ ตร.</t>
  </si>
  <si>
    <t xml:space="preserve">    1.7 รปภ. ทางการแพทย์ทดสอบร่างกายข้าราชการตำรวจ</t>
  </si>
  <si>
    <t xml:space="preserve">    1.8 รปภ. ความปลอดภัยด้านการแพทย์ให้กับสถานฑูต</t>
  </si>
  <si>
    <t xml:space="preserve">    1.9 การรับ-ส่งข้าราชการตำรวจและประชาชนที่บาดเจ็บ ทางบก-อากาศ</t>
  </si>
  <si>
    <t xml:space="preserve">    1.10 ออกตรวจผู้ต้องหาคดีสำคัญต่าง ๆ</t>
  </si>
  <si>
    <t>2. งานบริหาร วิชาการ และพัฒนาคุณภาพ</t>
  </si>
  <si>
    <t xml:space="preserve">    2.1 การเข้าร่วมประชุมต่าง ๆ ทั้งในและนอก รพ.ตร.</t>
  </si>
  <si>
    <t xml:space="preserve">    2.2 การฝึกอบรมการดูแลผู้ป่วยและการปฐมพยาบาลทางบก-อากาศ-เรือ</t>
  </si>
  <si>
    <t xml:space="preserve">    2.3 เป็นวิทยากรด้านการช่วยเหลือผู้บาดเจ็บและให้ความรู้ทางการแพทย์</t>
  </si>
  <si>
    <t xml:space="preserve">    2.4 ตรวจรับเครื่องมือทางการแพทย์</t>
  </si>
  <si>
    <t>กลุ่มงานสูตินรีเวช</t>
  </si>
  <si>
    <t xml:space="preserve">    1.3 การตรวจวัยหมดประจำเดือน</t>
  </si>
  <si>
    <t xml:space="preserve">    1.4 การตรวจมะเร็งทางนรีเวช</t>
  </si>
  <si>
    <t xml:space="preserve">    1.5 การคลอดปกติ</t>
  </si>
  <si>
    <t xml:space="preserve">    1.6 การผ่าตัดคลอด</t>
  </si>
  <si>
    <t xml:space="preserve">    1.7 การผ่าตัดผ่านกล้องทางนรีเวชฯ</t>
  </si>
  <si>
    <t xml:space="preserve">    1.8 การผ่าตัดทางนรีเวชฯ</t>
  </si>
  <si>
    <t xml:space="preserve">    1.9 การให้บริการผู้ป่วยหลังคลอดและผ่าตัดคลอด</t>
  </si>
  <si>
    <t xml:space="preserve">    1.1 การให้บริการตรวจครรภ์</t>
  </si>
  <si>
    <t xml:space="preserve">    1.2 การให้บริการตรวจทางนรีเวช</t>
  </si>
  <si>
    <t xml:space="preserve">    1.10 การให้บริการผู้ป่วยหลังการผ่าตัดทางนรีเวชฯ</t>
  </si>
  <si>
    <t xml:space="preserve">    1.11 การให้บริการวางแผนครอบครัว</t>
  </si>
  <si>
    <t xml:space="preserve">    1.12 การให้บริการเกี่ยวกับเวชศาสตร์มารดา</t>
  </si>
  <si>
    <t xml:space="preserve">    1.13 การให้บริการภาวะมีบุตรยาก</t>
  </si>
  <si>
    <t xml:space="preserve">    1.14 ฝากครรภ์ครั้งแรกอายุครรภ์น้อยกว่า 12</t>
  </si>
  <si>
    <t>กลุ่มงานหู คอ จมูก</t>
  </si>
  <si>
    <t xml:space="preserve">    1.3 ผู้ป่วยผ่าตัด</t>
  </si>
  <si>
    <t xml:space="preserve">    1.4 ผู้ป่วยตรวจการได้ยิน</t>
  </si>
  <si>
    <t xml:space="preserve">    1.5 ผู้ป่วยตรวจการนอนหลับ</t>
  </si>
  <si>
    <t xml:space="preserve">    1.6 รับปรึกษา</t>
  </si>
  <si>
    <t>2. อื่น ๆ</t>
  </si>
  <si>
    <t xml:space="preserve">    2.1 สนับสนุนงานตรวจร่างกายบุคคลภายนอกเพื่อเข้ารับราชการตำรวจ ส่วนกลางและภูมิภาค</t>
  </si>
  <si>
    <t xml:space="preserve">    2.2 สนับสนุนงานตรวจร่างกายข้าราชการตำรวจชั้นประทวนเพื่อเข้ารับราชการตำรวจชั้นสัญญาบัตร</t>
  </si>
  <si>
    <t xml:space="preserve">    2.3 สนับสนุนงานออกหน่วยแพทย์เคลื่อนที่เพื่อตรวจสุขภาพประชาชนและข้าราชการตำรวจ</t>
  </si>
  <si>
    <t xml:space="preserve">    2.4 สนับสนุนงานปฏิบัติการเฉพาะกิจในสถานการณ์ต่าง ๆ เช่น เหตุการณ์ความไม่สงบต่าง ๆ</t>
  </si>
  <si>
    <t>กลุ่มงานออร์โธปิดิกส์</t>
  </si>
  <si>
    <t xml:space="preserve">    1.1 การตรวจทางออร์โธปิดิกส์</t>
  </si>
  <si>
    <t xml:space="preserve">    1.2 ผู้ป่วยผ่าตัดทางออร์โธปิดิกส์</t>
  </si>
  <si>
    <t xml:space="preserve">         1.2.1 ผู้ป่วยนอก</t>
  </si>
  <si>
    <t xml:space="preserve">         1.2.2 ผู้ป่วยใน</t>
  </si>
  <si>
    <t>กลุ่มงานอายุรกรรม</t>
  </si>
  <si>
    <t>กลุ่มงาน สถาบันนิติเวชวิทยา</t>
  </si>
  <si>
    <t>1. กลุ่มงานนิติพยาธิ</t>
  </si>
  <si>
    <t xml:space="preserve">    1.1 การผ่าตรวจศพ</t>
  </si>
  <si>
    <t xml:space="preserve">    1.2 การเตรียมรายงานการตรวจศพเบื้องต้น</t>
  </si>
  <si>
    <t xml:space="preserve">    1.3 การตรวจกล้องจุลทรรศน์</t>
  </si>
  <si>
    <t xml:space="preserve">    1.4 การจัดทำรายงานฉบับสมบูรณ์</t>
  </si>
  <si>
    <t xml:space="preserve">    1.5 การชันสูตรพลิกศพ ณ ที่เกิดเหตุ</t>
  </si>
  <si>
    <t xml:space="preserve">    1.6 การให้การต่อพนักงานสอบสวน</t>
  </si>
  <si>
    <t xml:space="preserve">    1.7 การเป็นพยานศาล</t>
  </si>
  <si>
    <t xml:space="preserve">    1.8 การปฏิบัติหน้าที่ จชต.</t>
  </si>
  <si>
    <t xml:space="preserve">    1.9 การตรวจผู้ป่วยคดี</t>
  </si>
  <si>
    <t xml:space="preserve">    1.10 งานสอนนักศึกษาแพทย์</t>
  </si>
  <si>
    <t>2. กลุ่มงานตรวจพิสูจน์หลักฐานเกี่ยวกับบุคคล</t>
  </si>
  <si>
    <t xml:space="preserve">    2.1 ตรวจความสัมพันธ์ทางสายโลหิต</t>
  </si>
  <si>
    <t xml:space="preserve">    2.2 ตรวจอายุ</t>
  </si>
  <si>
    <t xml:space="preserve">    2.3 ตรวจผู้ต้องหา-ผู้ต้องสงสัย</t>
  </si>
  <si>
    <t xml:space="preserve">    2.4 ตรวจสอบบุคคลสูญหาย</t>
  </si>
  <si>
    <t>กลุ่มงาน โรงพยาบาลศูนย์ปฏิบัติการตำรวจจังหวัดชายแดนภาคใต้</t>
  </si>
  <si>
    <t>กลุ่มงาน โรงพยาบาลดารารัศมี</t>
  </si>
  <si>
    <t xml:space="preserve">    1.3 ตรวจสุขภาพ</t>
  </si>
  <si>
    <t>กลุ่มงาน โรงพยาบาลนวุติสมเด็จย่า</t>
  </si>
  <si>
    <t xml:space="preserve">    1.1 ผู้ป่วยนอกและคลินิกฝังเข็ม</t>
  </si>
  <si>
    <t xml:space="preserve">    1.2 ออกตรวจนอก นย.รพ.ตร.</t>
  </si>
  <si>
    <t xml:space="preserve">    1.3 สนับสนุนภารกิจโครงการศูนย์ฟอกไต</t>
  </si>
  <si>
    <t>อัตรากำลังปัจจุบัน</t>
  </si>
  <si>
    <t>กลุ่มงานทันตกรรม</t>
  </si>
  <si>
    <t>ตำแหน่ง ทันตแพทย์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</si>
</sst>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8" formatCode="0;[Red]0"/>
    <numFmt numFmtId="189" formatCode="_(* #,##0_);_(* \(#,##0\);_(* &quot;-&quot;??_);_(@_)"/>
  </numFmts>
  <fonts count="17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sz val="16"/>
      <color indexed="8"/>
      <name val="TH SarabunIT๙"/>
      <family val="2"/>
    </font>
    <font>
      <b/>
      <u/>
      <sz val="16"/>
      <color indexed="8"/>
      <name val="TH SarabunIT๙"/>
      <family val="2"/>
    </font>
    <font>
      <b/>
      <sz val="16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b/>
      <u val="double"/>
      <sz val="16"/>
      <name val="TH SarabunPSK"/>
      <family val="2"/>
    </font>
    <font>
      <b/>
      <sz val="16"/>
      <color rgb="FFFF0000"/>
      <name val="TH SarabunIT๙"/>
      <family val="2"/>
    </font>
    <font>
      <sz val="11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6" fillId="0" borderId="0" applyFont="0" applyFill="0" applyBorder="0" applyAlignment="0" applyProtection="0"/>
  </cellStyleXfs>
  <cellXfs count="17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5" fillId="0" borderId="0" xfId="1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0" borderId="0" xfId="0" applyFont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3" fontId="11" fillId="0" borderId="15" xfId="0" applyNumberFormat="1" applyFont="1" applyBorder="1" applyAlignment="1">
      <alignment horizontal="center" vertical="center" wrapText="1" shrinkToFit="1"/>
    </xf>
    <xf numFmtId="3" fontId="11" fillId="0" borderId="2" xfId="0" applyNumberFormat="1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 shrinkToFit="1"/>
    </xf>
    <xf numFmtId="0" fontId="11" fillId="0" borderId="2" xfId="0" applyFont="1" applyFill="1" applyBorder="1" applyAlignment="1">
      <alignment horizontal="center" vertical="top" wrapText="1" shrinkToFit="1"/>
    </xf>
    <xf numFmtId="188" fontId="11" fillId="0" borderId="2" xfId="0" applyNumberFormat="1" applyFont="1" applyBorder="1" applyAlignment="1">
      <alignment horizontal="center" vertical="top" wrapText="1" shrinkToFit="1"/>
    </xf>
    <xf numFmtId="188" fontId="11" fillId="0" borderId="2" xfId="0" applyNumberFormat="1" applyFont="1" applyFill="1" applyBorder="1" applyAlignment="1">
      <alignment horizontal="center" vertical="top" wrapText="1" shrinkToFit="1"/>
    </xf>
    <xf numFmtId="3" fontId="11" fillId="0" borderId="9" xfId="0" applyNumberFormat="1" applyFont="1" applyBorder="1" applyAlignment="1">
      <alignment horizontal="center" vertical="top" wrapText="1" shrinkToFit="1"/>
    </xf>
    <xf numFmtId="0" fontId="14" fillId="0" borderId="2" xfId="0" applyFont="1" applyFill="1" applyBorder="1" applyAlignment="1">
      <alignment horizontal="center" vertical="top" wrapText="1" shrinkToFit="1"/>
    </xf>
    <xf numFmtId="1" fontId="11" fillId="0" borderId="2" xfId="0" applyNumberFormat="1" applyFont="1" applyBorder="1" applyAlignment="1">
      <alignment horizontal="center" vertical="top" wrapText="1" shrinkToFit="1"/>
    </xf>
    <xf numFmtId="49" fontId="15" fillId="0" borderId="2" xfId="0" applyNumberFormat="1" applyFont="1" applyBorder="1" applyAlignment="1">
      <alignment horizontal="center" wrapText="1"/>
    </xf>
    <xf numFmtId="0" fontId="11" fillId="0" borderId="2" xfId="0" applyFont="1" applyFill="1" applyBorder="1" applyAlignment="1">
      <alignment vertical="center" wrapText="1" shrinkToFit="1"/>
    </xf>
    <xf numFmtId="0" fontId="12" fillId="0" borderId="17" xfId="0" applyFont="1" applyFill="1" applyBorder="1" applyAlignment="1">
      <alignment horizontal="center" vertical="top" wrapText="1" shrinkToFit="1"/>
    </xf>
    <xf numFmtId="0" fontId="12" fillId="0" borderId="18" xfId="0" applyFont="1" applyFill="1" applyBorder="1" applyAlignment="1">
      <alignment horizontal="center" vertical="top" wrapText="1" shrinkToFit="1"/>
    </xf>
    <xf numFmtId="0" fontId="3" fillId="0" borderId="0" xfId="1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189" fontId="9" fillId="0" borderId="4" xfId="5" applyNumberFormat="1" applyFont="1" applyBorder="1" applyAlignment="1">
      <alignment horizontal="center" vertical="center"/>
    </xf>
    <xf numFmtId="189" fontId="9" fillId="0" borderId="8" xfId="5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top" wrapText="1"/>
    </xf>
    <xf numFmtId="189" fontId="3" fillId="0" borderId="2" xfId="5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187" fontId="9" fillId="0" borderId="4" xfId="5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top"/>
    </xf>
    <xf numFmtId="0" fontId="10" fillId="0" borderId="19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/>
    </xf>
    <xf numFmtId="189" fontId="9" fillId="0" borderId="19" xfId="5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89" fontId="9" fillId="0" borderId="4" xfId="5" applyNumberFormat="1" applyFont="1" applyBorder="1" applyAlignment="1">
      <alignment vertical="center"/>
    </xf>
    <xf numFmtId="187" fontId="9" fillId="0" borderId="4" xfId="5" applyFont="1" applyBorder="1" applyAlignment="1">
      <alignment horizontal="center" vertical="center"/>
    </xf>
    <xf numFmtId="187" fontId="9" fillId="0" borderId="8" xfId="5" applyFont="1" applyBorder="1" applyAlignment="1">
      <alignment horizontal="center" vertical="center"/>
    </xf>
    <xf numFmtId="189" fontId="3" fillId="0" borderId="3" xfId="5" applyNumberFormat="1" applyFont="1" applyBorder="1" applyAlignment="1">
      <alignment horizontal="center" vertical="center"/>
    </xf>
    <xf numFmtId="189" fontId="9" fillId="0" borderId="5" xfId="5" applyNumberFormat="1" applyFont="1" applyBorder="1" applyAlignment="1">
      <alignment vertical="center"/>
    </xf>
    <xf numFmtId="189" fontId="9" fillId="0" borderId="6" xfId="5" applyNumberFormat="1" applyFont="1" applyBorder="1" applyAlignment="1">
      <alignment vertical="center"/>
    </xf>
    <xf numFmtId="189" fontId="9" fillId="0" borderId="7" xfId="5" applyNumberFormat="1" applyFont="1" applyBorder="1" applyAlignment="1">
      <alignment vertical="center"/>
    </xf>
    <xf numFmtId="187" fontId="9" fillId="0" borderId="19" xfId="5" applyFont="1" applyBorder="1" applyAlignment="1">
      <alignment horizontal="center" vertical="center"/>
    </xf>
    <xf numFmtId="0" fontId="8" fillId="0" borderId="4" xfId="0" applyFont="1" applyBorder="1" applyAlignment="1">
      <alignment vertical="top"/>
    </xf>
    <xf numFmtId="187" fontId="9" fillId="0" borderId="10" xfId="5" applyFont="1" applyBorder="1" applyAlignment="1">
      <alignment horizontal="center" vertical="center"/>
    </xf>
    <xf numFmtId="189" fontId="9" fillId="0" borderId="10" xfId="5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 wrapText="1" shrinkToFit="1"/>
    </xf>
    <xf numFmtId="3" fontId="11" fillId="0" borderId="9" xfId="0" applyNumberFormat="1" applyFont="1" applyBorder="1" applyAlignment="1">
      <alignment horizontal="center" vertical="center" wrapText="1" shrinkToFit="1"/>
    </xf>
    <xf numFmtId="189" fontId="9" fillId="0" borderId="0" xfId="0" applyNumberFormat="1" applyFont="1" applyBorder="1" applyAlignment="1">
      <alignment horizontal="center" vertical="center"/>
    </xf>
    <xf numFmtId="189" fontId="9" fillId="0" borderId="4" xfId="5" applyNumberFormat="1" applyFont="1" applyFill="1" applyBorder="1" applyAlignment="1">
      <alignment vertical="center"/>
    </xf>
    <xf numFmtId="189" fontId="9" fillId="0" borderId="5" xfId="5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horizontal="center" vertical="top" wrapText="1" shrinkToFit="1"/>
    </xf>
    <xf numFmtId="0" fontId="8" fillId="0" borderId="2" xfId="0" applyFont="1" applyBorder="1" applyAlignment="1">
      <alignment horizontal="center" vertical="top" wrapText="1" shrinkToFit="1"/>
    </xf>
    <xf numFmtId="3" fontId="8" fillId="0" borderId="9" xfId="0" applyNumberFormat="1" applyFont="1" applyBorder="1" applyAlignment="1">
      <alignment horizontal="center" vertical="center" wrapText="1" shrinkToFit="1"/>
    </xf>
    <xf numFmtId="3" fontId="8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 shrinkToFit="1"/>
    </xf>
    <xf numFmtId="3" fontId="8" fillId="0" borderId="12" xfId="0" applyNumberFormat="1" applyFont="1" applyBorder="1" applyAlignment="1">
      <alignment horizontal="center" vertical="top" wrapText="1" shrinkToFit="1"/>
    </xf>
    <xf numFmtId="0" fontId="8" fillId="0" borderId="14" xfId="0" applyFont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 shrinkToFit="1"/>
    </xf>
    <xf numFmtId="0" fontId="8" fillId="0" borderId="12" xfId="0" applyFont="1" applyBorder="1" applyAlignment="1">
      <alignment horizontal="center" vertical="top" wrapText="1" shrinkToFit="1"/>
    </xf>
    <xf numFmtId="0" fontId="7" fillId="0" borderId="1" xfId="1" applyFont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 wrapText="1" shrinkToFit="1"/>
    </xf>
    <xf numFmtId="3" fontId="11" fillId="0" borderId="10" xfId="0" applyNumberFormat="1" applyFont="1" applyBorder="1" applyAlignment="1">
      <alignment horizontal="center" vertical="center" wrapText="1" shrinkToFit="1"/>
    </xf>
    <xf numFmtId="3" fontId="11" fillId="0" borderId="12" xfId="0" applyNumberFormat="1" applyFont="1" applyBorder="1" applyAlignment="1">
      <alignment horizontal="center" vertical="center" wrapText="1" shrinkToFit="1"/>
    </xf>
    <xf numFmtId="3" fontId="11" fillId="0" borderId="13" xfId="0" applyNumberFormat="1" applyFont="1" applyBorder="1" applyAlignment="1">
      <alignment horizontal="center" vertical="center" wrapText="1" shrinkToFit="1"/>
    </xf>
    <xf numFmtId="3" fontId="11" fillId="0" borderId="14" xfId="0" applyNumberFormat="1" applyFont="1" applyBorder="1" applyAlignment="1">
      <alignment horizontal="center" vertical="center" wrapText="1" shrinkToFit="1"/>
    </xf>
    <xf numFmtId="3" fontId="11" fillId="0" borderId="2" xfId="0" applyNumberFormat="1" applyFont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center" vertical="center" wrapText="1" shrinkToFit="1"/>
    </xf>
    <xf numFmtId="0" fontId="10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3" fontId="9" fillId="5" borderId="4" xfId="0" applyNumberFormat="1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189" fontId="9" fillId="5" borderId="5" xfId="5" applyNumberFormat="1" applyFont="1" applyFill="1" applyBorder="1" applyAlignment="1">
      <alignment vertical="center"/>
    </xf>
    <xf numFmtId="189" fontId="9" fillId="5" borderId="4" xfId="5" applyNumberFormat="1" applyFont="1" applyFill="1" applyBorder="1" applyAlignment="1">
      <alignment vertical="center"/>
    </xf>
    <xf numFmtId="189" fontId="9" fillId="5" borderId="6" xfId="5" applyNumberFormat="1" applyFont="1" applyFill="1" applyBorder="1" applyAlignment="1">
      <alignment vertical="center"/>
    </xf>
    <xf numFmtId="189" fontId="9" fillId="5" borderId="7" xfId="5" applyNumberFormat="1" applyFont="1" applyFill="1" applyBorder="1" applyAlignment="1">
      <alignment vertical="center"/>
    </xf>
    <xf numFmtId="189" fontId="9" fillId="5" borderId="4" xfId="5" applyNumberFormat="1" applyFont="1" applyFill="1" applyBorder="1" applyAlignment="1">
      <alignment horizontal="center" vertical="center"/>
    </xf>
    <xf numFmtId="189" fontId="9" fillId="5" borderId="19" xfId="5" applyNumberFormat="1" applyFont="1" applyFill="1" applyBorder="1" applyAlignment="1">
      <alignment horizontal="center" vertical="center"/>
    </xf>
    <xf numFmtId="189" fontId="9" fillId="5" borderId="8" xfId="5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</cellXfs>
  <cellStyles count="6">
    <cellStyle name="Comma 2" xfId="3"/>
    <cellStyle name="Comma 3" xfId="4"/>
    <cellStyle name="Normal 2" xfId="2"/>
    <cellStyle name="Normal 3" xfId="1"/>
    <cellStyle name="เครื่องหมายจุลภาค" xfId="5" builtinId="3"/>
    <cellStyle name="ปกติ" xfId="0" builtinId="0"/>
  </cellStyles>
  <dxfs count="0"/>
  <tableStyles count="0" defaultTableStyle="TableStyleMedium9" defaultPivotStyle="PivotStyleLight16"/>
  <colors>
    <mruColors>
      <color rgb="FF000066"/>
      <color rgb="FFFFCC99"/>
      <color rgb="FF993366"/>
      <color rgb="FF339966"/>
      <color rgb="FF666699"/>
      <color rgb="FFA50021"/>
      <color rgb="FF663300"/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29</xdr:row>
      <xdr:rowOff>66675</xdr:rowOff>
    </xdr:from>
    <xdr:ext cx="2867260" cy="649601"/>
    <xdr:sp macro="" textlink="">
      <xdr:nvSpPr>
        <xdr:cNvPr id="2" name="TextBox 1"/>
        <xdr:cNvSpPr txBox="1"/>
      </xdr:nvSpPr>
      <xdr:spPr>
        <a:xfrm>
          <a:off x="76200" y="899160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1072515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8410575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866775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5324475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4810125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737270" cy="463845"/>
    <xdr:sp macro="" textlink="">
      <xdr:nvSpPr>
        <xdr:cNvPr id="2" name="TextBox 1"/>
        <xdr:cNvSpPr txBox="1"/>
      </xdr:nvSpPr>
      <xdr:spPr>
        <a:xfrm>
          <a:off x="0" y="4810125"/>
          <a:ext cx="1737270" cy="463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กรุณากรอกข้อมูลใหม่ค่ะ</a:t>
          </a:r>
          <a:r>
            <a:rPr lang="th-TH" sz="1200" baseline="0">
              <a:solidFill>
                <a:srgbClr val="FF0000"/>
              </a:solidFill>
            </a:rPr>
            <a:t> </a:t>
          </a:r>
        </a:p>
        <a:p>
          <a:endParaRPr lang="th-TH" sz="1200">
            <a:solidFill>
              <a:srgbClr val="FF0000"/>
            </a:solidFill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866775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506730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5324475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5324475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506730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114300</xdr:rowOff>
    </xdr:from>
    <xdr:to>
      <xdr:col>0</xdr:col>
      <xdr:colOff>2114550</xdr:colOff>
      <xdr:row>4</xdr:row>
      <xdr:rowOff>142875</xdr:rowOff>
    </xdr:to>
    <xdr:sp macro="" textlink="">
      <xdr:nvSpPr>
        <xdr:cNvPr id="2" name="6-Point Star 1"/>
        <xdr:cNvSpPr/>
      </xdr:nvSpPr>
      <xdr:spPr>
        <a:xfrm>
          <a:off x="657225" y="114300"/>
          <a:ext cx="1457325" cy="1209675"/>
        </a:xfrm>
        <a:prstGeom prst="star6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114300</xdr:rowOff>
    </xdr:from>
    <xdr:to>
      <xdr:col>0</xdr:col>
      <xdr:colOff>2114550</xdr:colOff>
      <xdr:row>4</xdr:row>
      <xdr:rowOff>142875</xdr:rowOff>
    </xdr:to>
    <xdr:sp macro="" textlink="">
      <xdr:nvSpPr>
        <xdr:cNvPr id="2" name="6-Point Star 1"/>
        <xdr:cNvSpPr/>
      </xdr:nvSpPr>
      <xdr:spPr>
        <a:xfrm>
          <a:off x="657225" y="114300"/>
          <a:ext cx="1457325" cy="1209675"/>
        </a:xfrm>
        <a:prstGeom prst="star6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114300</xdr:rowOff>
    </xdr:from>
    <xdr:to>
      <xdr:col>0</xdr:col>
      <xdr:colOff>2114550</xdr:colOff>
      <xdr:row>4</xdr:row>
      <xdr:rowOff>142875</xdr:rowOff>
    </xdr:to>
    <xdr:sp macro="" textlink="">
      <xdr:nvSpPr>
        <xdr:cNvPr id="2" name="6-Point Star 1"/>
        <xdr:cNvSpPr/>
      </xdr:nvSpPr>
      <xdr:spPr>
        <a:xfrm>
          <a:off x="657225" y="114300"/>
          <a:ext cx="1457325" cy="1209675"/>
        </a:xfrm>
        <a:prstGeom prst="star6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114300</xdr:rowOff>
    </xdr:from>
    <xdr:to>
      <xdr:col>0</xdr:col>
      <xdr:colOff>2114550</xdr:colOff>
      <xdr:row>4</xdr:row>
      <xdr:rowOff>142875</xdr:rowOff>
    </xdr:to>
    <xdr:sp macro="" textlink="">
      <xdr:nvSpPr>
        <xdr:cNvPr id="2" name="6-Point Star 1"/>
        <xdr:cNvSpPr/>
      </xdr:nvSpPr>
      <xdr:spPr>
        <a:xfrm>
          <a:off x="657225" y="114300"/>
          <a:ext cx="1457325" cy="1209675"/>
        </a:xfrm>
        <a:prstGeom prst="star6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609600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8410575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75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24926925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661035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558165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77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28784550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2867260" cy="649601"/>
    <xdr:sp macro="" textlink="">
      <xdr:nvSpPr>
        <xdr:cNvPr id="2" name="TextBox 1"/>
        <xdr:cNvSpPr txBox="1"/>
      </xdr:nvSpPr>
      <xdr:spPr>
        <a:xfrm>
          <a:off x="0" y="5324475"/>
          <a:ext cx="2867260" cy="64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th-TH" sz="1200">
              <a:solidFill>
                <a:srgbClr val="FF0000"/>
              </a:solidFill>
            </a:rPr>
            <a:t>กรุณากรอกข้อมูลในช่องสีเหลือง </a:t>
          </a:r>
        </a:p>
        <a:p>
          <a:r>
            <a:rPr lang="th-TH" sz="1200">
              <a:solidFill>
                <a:srgbClr val="FF0000"/>
              </a:solidFill>
            </a:rPr>
            <a:t>หากช่องกิจกรรมมีเพิ่มเติม สามารถใส่ข้อมูล</a:t>
          </a:r>
        </a:p>
        <a:p>
          <a:r>
            <a:rPr lang="th-TH" sz="1200">
              <a:solidFill>
                <a:srgbClr val="FF0000"/>
              </a:solidFill>
            </a:rPr>
            <a:t>ลงไปได้ค่ะ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BD49"/>
  <sheetViews>
    <sheetView topLeftCell="A13" workbookViewId="0">
      <selection activeCell="A35" sqref="A35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4" width="7" style="34" bestFit="1" customWidth="1"/>
    <col min="5" max="5" width="7" style="34" customWidth="1"/>
    <col min="6" max="6" width="7" style="34" bestFit="1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45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7">
        <v>2557</v>
      </c>
      <c r="E8" s="7">
        <v>2558</v>
      </c>
      <c r="F8" s="7">
        <v>2559</v>
      </c>
      <c r="G8" s="6" t="s">
        <v>25</v>
      </c>
      <c r="H8" s="132"/>
      <c r="I8" s="140"/>
      <c r="J8" s="132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0.25">
      <c r="A9" s="9" t="s">
        <v>48</v>
      </c>
      <c r="B9" s="10"/>
      <c r="C9" s="11"/>
      <c r="D9" s="12"/>
      <c r="E9" s="12"/>
      <c r="F9" s="12"/>
      <c r="G9" s="78">
        <f>+(D9+E9+F9)/3</f>
        <v>0</v>
      </c>
      <c r="H9" s="78">
        <f>+G9*C9</f>
        <v>0</v>
      </c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56</v>
      </c>
      <c r="B10" s="154"/>
      <c r="C10" s="17">
        <v>15</v>
      </c>
      <c r="D10" s="155"/>
      <c r="E10" s="155"/>
      <c r="F10" s="155"/>
      <c r="G10" s="84">
        <v>24790</v>
      </c>
      <c r="H10" s="84">
        <f>+G10*C10</f>
        <v>371850</v>
      </c>
      <c r="I10" s="76">
        <f>+H10/96600</f>
        <v>3.8493788819875778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57</v>
      </c>
      <c r="B11" s="154"/>
      <c r="C11" s="17">
        <v>90</v>
      </c>
      <c r="D11" s="155"/>
      <c r="E11" s="155"/>
      <c r="F11" s="155"/>
      <c r="G11" s="84">
        <v>3860</v>
      </c>
      <c r="H11" s="84">
        <f t="shared" ref="H11:H37" si="0">+G11*C11</f>
        <v>347400</v>
      </c>
      <c r="I11" s="76">
        <f t="shared" ref="I11:I37" si="1">+H11/96600</f>
        <v>3.5962732919254656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51</v>
      </c>
      <c r="B12" s="16"/>
      <c r="C12" s="17"/>
      <c r="D12" s="157"/>
      <c r="E12" s="158"/>
      <c r="F12" s="158"/>
      <c r="G12" s="78">
        <f t="shared" ref="G12:G37" si="2">+(D12+E12+F12)/3</f>
        <v>0</v>
      </c>
      <c r="H12" s="78">
        <f t="shared" si="0"/>
        <v>0</v>
      </c>
      <c r="I12" s="76">
        <f t="shared" si="1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58</v>
      </c>
      <c r="B13" s="154"/>
      <c r="C13" s="17">
        <v>30</v>
      </c>
      <c r="D13" s="156"/>
      <c r="E13" s="155"/>
      <c r="F13" s="155"/>
      <c r="G13" s="84">
        <v>15493</v>
      </c>
      <c r="H13" s="84">
        <f t="shared" si="0"/>
        <v>464790</v>
      </c>
      <c r="I13" s="76">
        <f t="shared" si="1"/>
        <v>4.8114906832298141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 t="s">
        <v>59</v>
      </c>
      <c r="B14" s="154"/>
      <c r="C14" s="17">
        <v>90</v>
      </c>
      <c r="D14" s="156"/>
      <c r="E14" s="155"/>
      <c r="F14" s="155"/>
      <c r="G14" s="84">
        <v>155</v>
      </c>
      <c r="H14" s="84">
        <f t="shared" si="0"/>
        <v>13950</v>
      </c>
      <c r="I14" s="76">
        <f t="shared" si="1"/>
        <v>0.14440993788819875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 t="s">
        <v>60</v>
      </c>
      <c r="B15" s="154"/>
      <c r="C15" s="17">
        <v>180</v>
      </c>
      <c r="D15" s="156"/>
      <c r="E15" s="155"/>
      <c r="F15" s="155"/>
      <c r="G15" s="84">
        <v>3</v>
      </c>
      <c r="H15" s="84">
        <f t="shared" ref="H15:H23" si="3">+G15*C15</f>
        <v>540</v>
      </c>
      <c r="I15" s="76">
        <f t="shared" ref="I15:I24" si="4">+H15/96600</f>
        <v>5.5900621118012426E-3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 t="s">
        <v>61</v>
      </c>
      <c r="B16" s="154"/>
      <c r="C16" s="17">
        <v>240</v>
      </c>
      <c r="D16" s="156"/>
      <c r="E16" s="155"/>
      <c r="F16" s="155"/>
      <c r="G16" s="84">
        <v>76</v>
      </c>
      <c r="H16" s="84">
        <f t="shared" si="3"/>
        <v>18240</v>
      </c>
      <c r="I16" s="76">
        <f t="shared" si="4"/>
        <v>0.18881987577639753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 t="s">
        <v>62</v>
      </c>
      <c r="B17" s="154"/>
      <c r="C17" s="17">
        <v>30</v>
      </c>
      <c r="D17" s="156"/>
      <c r="E17" s="155"/>
      <c r="F17" s="155"/>
      <c r="G17" s="84">
        <v>12</v>
      </c>
      <c r="H17" s="84">
        <f t="shared" si="3"/>
        <v>360</v>
      </c>
      <c r="I17" s="76">
        <f t="shared" si="4"/>
        <v>3.7267080745341614E-3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 t="s">
        <v>63</v>
      </c>
      <c r="B18" s="16"/>
      <c r="C18" s="17"/>
      <c r="D18" s="157"/>
      <c r="E18" s="158"/>
      <c r="F18" s="158"/>
      <c r="G18" s="78">
        <f t="shared" ref="G18:G24" si="5">+(D18+E18+F18)/3</f>
        <v>0</v>
      </c>
      <c r="H18" s="84">
        <v>280800</v>
      </c>
      <c r="I18" s="76">
        <f t="shared" si="4"/>
        <v>2.9068322981366461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 t="s">
        <v>64</v>
      </c>
      <c r="B19" s="154"/>
      <c r="C19" s="17"/>
      <c r="D19" s="156"/>
      <c r="E19" s="155"/>
      <c r="F19" s="155"/>
      <c r="G19" s="78">
        <f t="shared" si="5"/>
        <v>0</v>
      </c>
      <c r="H19" s="78">
        <f t="shared" si="3"/>
        <v>0</v>
      </c>
      <c r="I19" s="76">
        <f t="shared" si="4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 t="s">
        <v>65</v>
      </c>
      <c r="B20" s="154"/>
      <c r="C20" s="17"/>
      <c r="D20" s="156"/>
      <c r="E20" s="155"/>
      <c r="F20" s="155"/>
      <c r="G20" s="78">
        <f t="shared" si="5"/>
        <v>0</v>
      </c>
      <c r="H20" s="78">
        <f t="shared" si="3"/>
        <v>0</v>
      </c>
      <c r="I20" s="76">
        <f t="shared" si="4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21"/>
      <c r="E21" s="18"/>
      <c r="F21" s="18"/>
      <c r="G21" s="78">
        <f t="shared" si="5"/>
        <v>0</v>
      </c>
      <c r="H21" s="78">
        <f t="shared" si="3"/>
        <v>0</v>
      </c>
      <c r="I21" s="76">
        <f t="shared" si="4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80" t="s">
        <v>52</v>
      </c>
      <c r="B22" s="154"/>
      <c r="C22" s="17"/>
      <c r="D22" s="156"/>
      <c r="E22" s="155"/>
      <c r="F22" s="155"/>
      <c r="G22" s="78">
        <f t="shared" si="5"/>
        <v>0</v>
      </c>
      <c r="H22" s="84">
        <v>62400</v>
      </c>
      <c r="I22" s="76">
        <f t="shared" si="4"/>
        <v>0.64596273291925466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21"/>
      <c r="E23" s="18"/>
      <c r="F23" s="18"/>
      <c r="G23" s="78">
        <f t="shared" si="5"/>
        <v>0</v>
      </c>
      <c r="H23" s="78">
        <f t="shared" si="3"/>
        <v>0</v>
      </c>
      <c r="I23" s="76">
        <f t="shared" si="4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80" t="s">
        <v>66</v>
      </c>
      <c r="B24" s="154"/>
      <c r="C24" s="17"/>
      <c r="D24" s="156"/>
      <c r="E24" s="155"/>
      <c r="F24" s="155"/>
      <c r="G24" s="78">
        <f t="shared" si="5"/>
        <v>0</v>
      </c>
      <c r="H24" s="84">
        <v>62400</v>
      </c>
      <c r="I24" s="76">
        <f t="shared" si="4"/>
        <v>0.64596273291925466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21"/>
      <c r="E25" s="18"/>
      <c r="F25" s="18"/>
      <c r="G25" s="78">
        <f t="shared" si="2"/>
        <v>0</v>
      </c>
      <c r="H25" s="78">
        <f t="shared" si="0"/>
        <v>0</v>
      </c>
      <c r="I25" s="76">
        <f t="shared" si="1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21"/>
      <c r="E26" s="18"/>
      <c r="F26" s="18"/>
      <c r="G26" s="78">
        <f t="shared" si="2"/>
        <v>0</v>
      </c>
      <c r="H26" s="78">
        <f t="shared" si="0"/>
        <v>0</v>
      </c>
      <c r="I26" s="76">
        <f t="shared" si="1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21"/>
      <c r="E27" s="18"/>
      <c r="F27" s="18"/>
      <c r="G27" s="78">
        <f t="shared" si="2"/>
        <v>0</v>
      </c>
      <c r="H27" s="78">
        <f t="shared" si="0"/>
        <v>0</v>
      </c>
      <c r="I27" s="76">
        <f t="shared" si="1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21"/>
      <c r="E28" s="18"/>
      <c r="F28" s="18"/>
      <c r="G28" s="78">
        <f t="shared" si="2"/>
        <v>0</v>
      </c>
      <c r="H28" s="78">
        <f t="shared" si="0"/>
        <v>0</v>
      </c>
      <c r="I28" s="76">
        <f t="shared" si="1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21"/>
      <c r="E29" s="18"/>
      <c r="F29" s="18"/>
      <c r="G29" s="78">
        <f t="shared" si="2"/>
        <v>0</v>
      </c>
      <c r="H29" s="78">
        <f t="shared" si="0"/>
        <v>0</v>
      </c>
      <c r="I29" s="76">
        <f t="shared" si="1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21"/>
      <c r="E30" s="18"/>
      <c r="F30" s="18"/>
      <c r="G30" s="78">
        <f t="shared" si="2"/>
        <v>0</v>
      </c>
      <c r="H30" s="78">
        <f t="shared" si="0"/>
        <v>0</v>
      </c>
      <c r="I30" s="76">
        <f t="shared" si="1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21"/>
      <c r="E31" s="18"/>
      <c r="F31" s="18"/>
      <c r="G31" s="78">
        <f t="shared" si="2"/>
        <v>0</v>
      </c>
      <c r="H31" s="78">
        <f t="shared" si="0"/>
        <v>0</v>
      </c>
      <c r="I31" s="76">
        <f t="shared" si="1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21"/>
      <c r="E32" s="18"/>
      <c r="F32" s="18"/>
      <c r="G32" s="78">
        <f t="shared" si="2"/>
        <v>0</v>
      </c>
      <c r="H32" s="78">
        <f t="shared" si="0"/>
        <v>0</v>
      </c>
      <c r="I32" s="76">
        <f t="shared" si="1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21"/>
      <c r="E33" s="18"/>
      <c r="F33" s="18"/>
      <c r="G33" s="78">
        <f t="shared" si="2"/>
        <v>0</v>
      </c>
      <c r="H33" s="78">
        <f t="shared" si="0"/>
        <v>0</v>
      </c>
      <c r="I33" s="76">
        <f t="shared" si="1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24"/>
      <c r="E34" s="25"/>
      <c r="F34" s="25"/>
      <c r="G34" s="78">
        <f t="shared" si="2"/>
        <v>0</v>
      </c>
      <c r="H34" s="78">
        <f t="shared" si="0"/>
        <v>0</v>
      </c>
      <c r="I34" s="76">
        <f t="shared" si="1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17"/>
      <c r="E35" s="17"/>
      <c r="F35" s="19"/>
      <c r="G35" s="78">
        <f t="shared" si="2"/>
        <v>0</v>
      </c>
      <c r="H35" s="78">
        <f t="shared" si="0"/>
        <v>0</v>
      </c>
      <c r="I35" s="76">
        <f t="shared" si="1"/>
        <v>0</v>
      </c>
      <c r="J35" s="26"/>
      <c r="K35" s="14"/>
      <c r="L35" s="14"/>
    </row>
    <row r="36" spans="1:26" ht="20.25">
      <c r="A36" s="22"/>
      <c r="B36" s="23"/>
      <c r="C36" s="17"/>
      <c r="D36" s="17"/>
      <c r="E36" s="17"/>
      <c r="F36" s="19"/>
      <c r="G36" s="78">
        <f t="shared" si="2"/>
        <v>0</v>
      </c>
      <c r="H36" s="78">
        <f t="shared" si="0"/>
        <v>0</v>
      </c>
      <c r="I36" s="76">
        <f t="shared" si="1"/>
        <v>0</v>
      </c>
      <c r="J36" s="26"/>
      <c r="K36" s="14"/>
      <c r="L36" s="14"/>
    </row>
    <row r="37" spans="1:26" ht="20.25">
      <c r="A37" s="22"/>
      <c r="B37" s="23"/>
      <c r="C37" s="17"/>
      <c r="D37" s="17"/>
      <c r="E37" s="17"/>
      <c r="F37" s="19"/>
      <c r="G37" s="78">
        <f t="shared" si="2"/>
        <v>0</v>
      </c>
      <c r="H37" s="78">
        <f t="shared" si="0"/>
        <v>0</v>
      </c>
      <c r="I37" s="76">
        <f t="shared" si="1"/>
        <v>0</v>
      </c>
      <c r="J37" s="26"/>
      <c r="K37" s="14"/>
      <c r="L37" s="14"/>
    </row>
    <row r="38" spans="1:26" ht="20.25">
      <c r="A38" s="28"/>
      <c r="B38" s="23"/>
      <c r="C38" s="17"/>
      <c r="D38" s="17"/>
      <c r="E38" s="17"/>
      <c r="F38" s="19"/>
      <c r="G38" s="78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31"/>
      <c r="E39" s="31"/>
      <c r="F39" s="32"/>
      <c r="G39" s="79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36"/>
      <c r="B40" s="14"/>
      <c r="C40" s="37"/>
      <c r="D40" s="37"/>
      <c r="E40" s="37"/>
      <c r="F40" s="36"/>
      <c r="G40" s="1" t="s">
        <v>3</v>
      </c>
      <c r="H40" s="81">
        <f>SUM(H10:H39)</f>
        <v>1622730</v>
      </c>
      <c r="I40" s="82">
        <f>SUM(I10:I39)</f>
        <v>16.798447204968944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14" t="s">
        <v>6</v>
      </c>
      <c r="C43" s="113" t="s">
        <v>303</v>
      </c>
      <c r="D43" s="127" t="s">
        <v>8</v>
      </c>
      <c r="E43" s="127"/>
      <c r="F43"/>
      <c r="G43"/>
      <c r="H43"/>
    </row>
    <row r="44" spans="1:26" s="39" customFormat="1" ht="42" customHeight="1">
      <c r="A44"/>
      <c r="B44" s="118">
        <f>+I40</f>
        <v>16.798447204968944</v>
      </c>
      <c r="C44" s="119">
        <v>16</v>
      </c>
      <c r="D44" s="128">
        <f>+B44-C44</f>
        <v>0.79844720496894439</v>
      </c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</sheetData>
  <mergeCells count="22">
    <mergeCell ref="A7:A8"/>
    <mergeCell ref="B7:B8"/>
    <mergeCell ref="A1:J1"/>
    <mergeCell ref="A2:J2"/>
    <mergeCell ref="A3:J3"/>
    <mergeCell ref="A4:J4"/>
    <mergeCell ref="C7:C8"/>
    <mergeCell ref="D7:G7"/>
    <mergeCell ref="H7:H8"/>
    <mergeCell ref="I7:I8"/>
    <mergeCell ref="A5:J5"/>
    <mergeCell ref="D43:E43"/>
    <mergeCell ref="D44:E44"/>
    <mergeCell ref="U7:V7"/>
    <mergeCell ref="W7:X7"/>
    <mergeCell ref="Y7:Z7"/>
    <mergeCell ref="J7:J8"/>
    <mergeCell ref="K7:L7"/>
    <mergeCell ref="M7:N7"/>
    <mergeCell ref="O7:P7"/>
    <mergeCell ref="Q7:R7"/>
    <mergeCell ref="S7:T7"/>
  </mergeCells>
  <pageMargins left="0.27559055118110237" right="0.15748031496062992" top="0.70866141732283472" bottom="0.35433070866141736" header="0.70866141732283472" footer="0.31496062992125984"/>
  <pageSetup paperSize="9"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D50"/>
  <sheetViews>
    <sheetView workbookViewId="0">
      <selection activeCell="A16" sqref="A16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6">
        <v>2557</v>
      </c>
      <c r="E8" s="96">
        <v>2558</v>
      </c>
      <c r="F8" s="96">
        <v>2559</v>
      </c>
      <c r="G8" s="95" t="s">
        <v>25</v>
      </c>
      <c r="H8" s="132"/>
      <c r="I8" s="140"/>
      <c r="J8" s="13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228</v>
      </c>
      <c r="B10" s="154"/>
      <c r="C10" s="159"/>
      <c r="D10" s="101">
        <v>42731</v>
      </c>
      <c r="E10" s="101">
        <v>45919</v>
      </c>
      <c r="F10" s="101">
        <v>54306</v>
      </c>
      <c r="G10" s="102">
        <f t="shared" ref="G10:G13" si="0">+(D10+E10+F10)/3</f>
        <v>47652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229</v>
      </c>
      <c r="B11" s="154"/>
      <c r="C11" s="159"/>
      <c r="D11" s="101">
        <v>3661</v>
      </c>
      <c r="E11" s="101">
        <v>4230</v>
      </c>
      <c r="F11" s="101">
        <v>4893</v>
      </c>
      <c r="G11" s="102">
        <f t="shared" si="0"/>
        <v>4261.333333333333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230</v>
      </c>
      <c r="B12" s="154"/>
      <c r="C12" s="159"/>
      <c r="D12" s="105">
        <v>1195</v>
      </c>
      <c r="E12" s="101">
        <v>1354</v>
      </c>
      <c r="F12" s="101">
        <v>1814</v>
      </c>
      <c r="G12" s="102">
        <f t="shared" si="0"/>
        <v>1454.3333333333333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231</v>
      </c>
      <c r="B13" s="154"/>
      <c r="C13" s="159"/>
      <c r="D13" s="105">
        <v>665</v>
      </c>
      <c r="E13" s="101">
        <v>615</v>
      </c>
      <c r="F13" s="101">
        <v>677</v>
      </c>
      <c r="G13" s="102">
        <f t="shared" si="0"/>
        <v>652.33333333333337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/>
      <c r="B14" s="16"/>
      <c r="C14" s="17"/>
      <c r="D14" s="105"/>
      <c r="E14" s="101"/>
      <c r="F14" s="101"/>
      <c r="G14" s="102">
        <f t="shared" ref="G14:G37" si="3">+(D14+E14+F14)/3</f>
        <v>0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105"/>
      <c r="E15" s="101"/>
      <c r="F15" s="101"/>
      <c r="G15" s="102">
        <f t="shared" si="3"/>
        <v>0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102">
        <f t="shared" si="3"/>
        <v>0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/>
      <c r="B17" s="16"/>
      <c r="C17" s="17"/>
      <c r="D17" s="105"/>
      <c r="E17" s="101"/>
      <c r="F17" s="101"/>
      <c r="G17" s="102">
        <f t="shared" si="3"/>
        <v>0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si="3"/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3"/>
        <v>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3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105"/>
      <c r="E21" s="101"/>
      <c r="F21" s="101"/>
      <c r="G21" s="102">
        <f t="shared" si="3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3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85"/>
      <c r="B23" s="16"/>
      <c r="C23" s="17"/>
      <c r="D23" s="105"/>
      <c r="E23" s="101"/>
      <c r="F23" s="101"/>
      <c r="G23" s="102">
        <f t="shared" si="3"/>
        <v>0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3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3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3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3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3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3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3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3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3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3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3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3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3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3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94"/>
      <c r="B40" s="14"/>
      <c r="C40" s="37"/>
      <c r="D40" s="37"/>
      <c r="E40" s="37"/>
      <c r="F40" s="94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28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43:E43"/>
    <mergeCell ref="D44:E44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D50"/>
  <sheetViews>
    <sheetView topLeftCell="A19" workbookViewId="0">
      <selection activeCell="A29" sqref="A29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232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6">
        <v>2557</v>
      </c>
      <c r="E8" s="96">
        <v>2558</v>
      </c>
      <c r="F8" s="96">
        <v>2559</v>
      </c>
      <c r="G8" s="95" t="s">
        <v>25</v>
      </c>
      <c r="H8" s="132"/>
      <c r="I8" s="140"/>
      <c r="J8" s="13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40.5">
      <c r="A10" s="15" t="s">
        <v>234</v>
      </c>
      <c r="B10" s="154"/>
      <c r="C10" s="159"/>
      <c r="D10" s="101">
        <v>40</v>
      </c>
      <c r="E10" s="101">
        <v>51</v>
      </c>
      <c r="F10" s="101">
        <v>60</v>
      </c>
      <c r="G10" s="102">
        <f t="shared" ref="G10:G37" si="0">+(D10+E10+F10)/3</f>
        <v>50.333333333333336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40.5">
      <c r="A11" s="15" t="s">
        <v>233</v>
      </c>
      <c r="B11" s="154"/>
      <c r="C11" s="159"/>
      <c r="D11" s="101">
        <v>18</v>
      </c>
      <c r="E11" s="101">
        <v>13</v>
      </c>
      <c r="F11" s="101">
        <v>15</v>
      </c>
      <c r="G11" s="102">
        <f t="shared" si="0"/>
        <v>15.333333333333334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235</v>
      </c>
      <c r="B12" s="154"/>
      <c r="C12" s="159"/>
      <c r="D12" s="105">
        <v>6</v>
      </c>
      <c r="E12" s="101">
        <v>6</v>
      </c>
      <c r="F12" s="101">
        <v>10</v>
      </c>
      <c r="G12" s="102">
        <f t="shared" si="0"/>
        <v>7.333333333333333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236</v>
      </c>
      <c r="B13" s="154"/>
      <c r="C13" s="159"/>
      <c r="D13" s="105">
        <v>130</v>
      </c>
      <c r="E13" s="101">
        <v>160</v>
      </c>
      <c r="F13" s="101">
        <v>90</v>
      </c>
      <c r="G13" s="102">
        <f t="shared" si="0"/>
        <v>126.66666666666667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 t="s">
        <v>237</v>
      </c>
      <c r="B14" s="154"/>
      <c r="C14" s="159"/>
      <c r="D14" s="105">
        <v>8</v>
      </c>
      <c r="E14" s="101">
        <v>10</v>
      </c>
      <c r="F14" s="101">
        <v>6</v>
      </c>
      <c r="G14" s="102">
        <f t="shared" si="0"/>
        <v>8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 t="s">
        <v>238</v>
      </c>
      <c r="B15" s="154"/>
      <c r="C15" s="159"/>
      <c r="D15" s="105">
        <v>19</v>
      </c>
      <c r="E15" s="101">
        <v>20</v>
      </c>
      <c r="F15" s="101">
        <v>18</v>
      </c>
      <c r="G15" s="102">
        <f t="shared" si="0"/>
        <v>19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40.5">
      <c r="A16" s="15" t="s">
        <v>239</v>
      </c>
      <c r="B16" s="154"/>
      <c r="C16" s="159"/>
      <c r="D16" s="105">
        <v>30</v>
      </c>
      <c r="E16" s="101">
        <v>30</v>
      </c>
      <c r="F16" s="101">
        <v>28</v>
      </c>
      <c r="G16" s="102">
        <f t="shared" si="0"/>
        <v>29.333333333333332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40.5">
      <c r="A17" s="15" t="s">
        <v>240</v>
      </c>
      <c r="B17" s="154"/>
      <c r="C17" s="159"/>
      <c r="D17" s="105">
        <v>10</v>
      </c>
      <c r="E17" s="101">
        <v>10</v>
      </c>
      <c r="F17" s="101">
        <v>8</v>
      </c>
      <c r="G17" s="102">
        <f t="shared" si="0"/>
        <v>9.3333333333333339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40.5">
      <c r="A18" s="15" t="s">
        <v>241</v>
      </c>
      <c r="B18" s="154"/>
      <c r="C18" s="159"/>
      <c r="D18" s="105">
        <v>7</v>
      </c>
      <c r="E18" s="101">
        <v>8</v>
      </c>
      <c r="F18" s="101">
        <v>6</v>
      </c>
      <c r="G18" s="102">
        <f t="shared" si="0"/>
        <v>7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 t="s">
        <v>242</v>
      </c>
      <c r="B19" s="154"/>
      <c r="C19" s="159"/>
      <c r="D19" s="105">
        <v>0</v>
      </c>
      <c r="E19" s="101">
        <v>14</v>
      </c>
      <c r="F19" s="101">
        <v>16</v>
      </c>
      <c r="G19" s="102">
        <f t="shared" si="0"/>
        <v>10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9"/>
      <c r="C20" s="20"/>
      <c r="D20" s="105"/>
      <c r="E20" s="101"/>
      <c r="F20" s="101"/>
      <c r="G20" s="102">
        <f t="shared" si="0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80" t="s">
        <v>243</v>
      </c>
      <c r="B21" s="169"/>
      <c r="C21" s="20"/>
      <c r="D21" s="105"/>
      <c r="E21" s="101"/>
      <c r="F21" s="101"/>
      <c r="G21" s="102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40.5">
      <c r="A22" s="15" t="s">
        <v>244</v>
      </c>
      <c r="B22" s="154"/>
      <c r="C22" s="159"/>
      <c r="D22" s="105">
        <v>32</v>
      </c>
      <c r="E22" s="101">
        <v>41</v>
      </c>
      <c r="F22" s="101">
        <v>34</v>
      </c>
      <c r="G22" s="102">
        <f t="shared" si="0"/>
        <v>35.666666666666664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40.5">
      <c r="A23" s="15" t="s">
        <v>245</v>
      </c>
      <c r="B23" s="154"/>
      <c r="C23" s="159"/>
      <c r="D23" s="105">
        <v>4</v>
      </c>
      <c r="E23" s="101">
        <v>5</v>
      </c>
      <c r="F23" s="101">
        <v>3</v>
      </c>
      <c r="G23" s="102">
        <f t="shared" si="0"/>
        <v>4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40.5">
      <c r="A24" s="15" t="s">
        <v>246</v>
      </c>
      <c r="B24" s="154"/>
      <c r="C24" s="159"/>
      <c r="D24" s="105">
        <v>12</v>
      </c>
      <c r="E24" s="101">
        <v>14</v>
      </c>
      <c r="F24" s="101">
        <v>13</v>
      </c>
      <c r="G24" s="102">
        <f t="shared" si="0"/>
        <v>13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 t="s">
        <v>247</v>
      </c>
      <c r="B25" s="154"/>
      <c r="C25" s="159"/>
      <c r="D25" s="105">
        <v>11</v>
      </c>
      <c r="E25" s="101">
        <v>10</v>
      </c>
      <c r="F25" s="101">
        <v>15</v>
      </c>
      <c r="G25" s="102">
        <f t="shared" si="0"/>
        <v>12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94"/>
      <c r="B40" s="14"/>
      <c r="C40" s="37"/>
      <c r="D40" s="37"/>
      <c r="E40" s="37"/>
      <c r="F40" s="94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5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43:E43"/>
    <mergeCell ref="D44:E44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5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66"/>
    <pageSetUpPr fitToPage="1"/>
  </sheetPr>
  <dimension ref="A1:BD50"/>
  <sheetViews>
    <sheetView topLeftCell="A10" workbookViewId="0">
      <selection activeCell="A26" sqref="A26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8">
        <v>2557</v>
      </c>
      <c r="E8" s="98">
        <v>2558</v>
      </c>
      <c r="F8" s="98">
        <v>2559</v>
      </c>
      <c r="G8" s="97" t="s">
        <v>25</v>
      </c>
      <c r="H8" s="132"/>
      <c r="I8" s="140"/>
      <c r="J8" s="132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256</v>
      </c>
      <c r="B10" s="154"/>
      <c r="C10" s="159"/>
      <c r="D10" s="101">
        <v>41655</v>
      </c>
      <c r="E10" s="101">
        <v>45215</v>
      </c>
      <c r="F10" s="101">
        <v>41787</v>
      </c>
      <c r="G10" s="102">
        <f t="shared" ref="G10:G37" si="0">+(D10+E10+F10)/3</f>
        <v>42885.666666666664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257</v>
      </c>
      <c r="B11" s="154"/>
      <c r="C11" s="159"/>
      <c r="D11" s="101">
        <v>12501</v>
      </c>
      <c r="E11" s="101">
        <v>13702</v>
      </c>
      <c r="F11" s="101">
        <v>13400</v>
      </c>
      <c r="G11" s="102">
        <f t="shared" si="0"/>
        <v>13201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249</v>
      </c>
      <c r="B12" s="154"/>
      <c r="C12" s="159"/>
      <c r="D12" s="105">
        <v>787</v>
      </c>
      <c r="E12" s="101">
        <v>648</v>
      </c>
      <c r="F12" s="101">
        <v>1020</v>
      </c>
      <c r="G12" s="102">
        <f t="shared" si="0"/>
        <v>818.33333333333337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250</v>
      </c>
      <c r="B13" s="154"/>
      <c r="C13" s="159"/>
      <c r="D13" s="105">
        <v>1498</v>
      </c>
      <c r="E13" s="101">
        <v>1168</v>
      </c>
      <c r="F13" s="101">
        <v>1113</v>
      </c>
      <c r="G13" s="102">
        <f t="shared" si="0"/>
        <v>1259.6666666666667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 t="s">
        <v>251</v>
      </c>
      <c r="B14" s="154"/>
      <c r="C14" s="159"/>
      <c r="D14" s="105">
        <v>1102</v>
      </c>
      <c r="E14" s="101">
        <v>1164</v>
      </c>
      <c r="F14" s="101">
        <v>1030</v>
      </c>
      <c r="G14" s="102">
        <f t="shared" si="0"/>
        <v>1098.6666666666667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 t="s">
        <v>252</v>
      </c>
      <c r="B15" s="154"/>
      <c r="C15" s="159"/>
      <c r="D15" s="105">
        <v>604</v>
      </c>
      <c r="E15" s="101">
        <v>635</v>
      </c>
      <c r="F15" s="101">
        <v>803</v>
      </c>
      <c r="G15" s="102">
        <f t="shared" si="0"/>
        <v>680.66666666666663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 t="s">
        <v>253</v>
      </c>
      <c r="B16" s="154"/>
      <c r="C16" s="159"/>
      <c r="D16" s="105">
        <v>47</v>
      </c>
      <c r="E16" s="101">
        <v>38</v>
      </c>
      <c r="F16" s="101">
        <v>81</v>
      </c>
      <c r="G16" s="102">
        <f t="shared" si="0"/>
        <v>55.333333333333336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 t="s">
        <v>254</v>
      </c>
      <c r="B17" s="154"/>
      <c r="C17" s="159"/>
      <c r="D17" s="105">
        <v>979</v>
      </c>
      <c r="E17" s="101">
        <v>578</v>
      </c>
      <c r="F17" s="101">
        <v>570</v>
      </c>
      <c r="G17" s="102">
        <f t="shared" si="0"/>
        <v>709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40.5">
      <c r="A18" s="15" t="s">
        <v>255</v>
      </c>
      <c r="B18" s="154"/>
      <c r="C18" s="159"/>
      <c r="D18" s="105">
        <v>2830</v>
      </c>
      <c r="E18" s="101">
        <v>3158</v>
      </c>
      <c r="F18" s="101">
        <v>2542</v>
      </c>
      <c r="G18" s="102">
        <f t="shared" si="0"/>
        <v>2843.3333333333335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40.5">
      <c r="A19" s="15" t="s">
        <v>258</v>
      </c>
      <c r="B19" s="154"/>
      <c r="C19" s="159"/>
      <c r="D19" s="105">
        <v>208</v>
      </c>
      <c r="E19" s="101">
        <v>265</v>
      </c>
      <c r="F19" s="101">
        <v>243</v>
      </c>
      <c r="G19" s="102">
        <f t="shared" si="0"/>
        <v>238.66666666666666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 t="s">
        <v>259</v>
      </c>
      <c r="B20" s="154"/>
      <c r="C20" s="159"/>
      <c r="D20" s="105">
        <v>9649</v>
      </c>
      <c r="E20" s="101">
        <v>1306</v>
      </c>
      <c r="F20" s="101">
        <v>722</v>
      </c>
      <c r="G20" s="102">
        <f t="shared" si="0"/>
        <v>3892.3333333333335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 t="s">
        <v>260</v>
      </c>
      <c r="B21" s="154"/>
      <c r="C21" s="159"/>
      <c r="D21" s="105">
        <v>1150</v>
      </c>
      <c r="E21" s="101">
        <v>1260</v>
      </c>
      <c r="F21" s="101">
        <v>1130</v>
      </c>
      <c r="G21" s="102">
        <f t="shared" si="0"/>
        <v>1180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 t="s">
        <v>261</v>
      </c>
      <c r="B22" s="154"/>
      <c r="C22" s="159"/>
      <c r="D22" s="105">
        <v>202</v>
      </c>
      <c r="E22" s="101">
        <v>103</v>
      </c>
      <c r="F22" s="101">
        <v>192</v>
      </c>
      <c r="G22" s="102">
        <f t="shared" si="0"/>
        <v>165.66666666666666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 t="s">
        <v>262</v>
      </c>
      <c r="B23" s="154"/>
      <c r="C23" s="159"/>
      <c r="D23" s="105">
        <v>0</v>
      </c>
      <c r="E23" s="101">
        <v>0</v>
      </c>
      <c r="F23" s="101">
        <v>1039</v>
      </c>
      <c r="G23" s="102">
        <f t="shared" si="0"/>
        <v>346.33333333333331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0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0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100"/>
      <c r="B40" s="14"/>
      <c r="C40" s="37"/>
      <c r="D40" s="37"/>
      <c r="E40" s="37"/>
      <c r="F40" s="100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16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7:A8"/>
    <mergeCell ref="S7:T7"/>
    <mergeCell ref="U7:V7"/>
    <mergeCell ref="W7:X7"/>
    <mergeCell ref="Y7:Z7"/>
    <mergeCell ref="I7:I8"/>
    <mergeCell ref="J7:J8"/>
    <mergeCell ref="K7:L7"/>
    <mergeCell ref="M7:N7"/>
    <mergeCell ref="O7:P7"/>
    <mergeCell ref="Q7:R7"/>
    <mergeCell ref="A1:J1"/>
    <mergeCell ref="A2:J2"/>
    <mergeCell ref="A3:J3"/>
    <mergeCell ref="A4:J4"/>
    <mergeCell ref="A5:J5"/>
    <mergeCell ref="D44:E44"/>
    <mergeCell ref="B7:B8"/>
    <mergeCell ref="C7:C8"/>
    <mergeCell ref="D7:G7"/>
    <mergeCell ref="H7:H8"/>
    <mergeCell ref="D43:E43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663300"/>
    <pageSetUpPr fitToPage="1"/>
  </sheetPr>
  <dimension ref="A1:BD50"/>
  <sheetViews>
    <sheetView topLeftCell="A7" workbookViewId="0">
      <selection activeCell="A24" sqref="A24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263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8">
        <v>2557</v>
      </c>
      <c r="E8" s="98">
        <v>2558</v>
      </c>
      <c r="F8" s="98">
        <v>2559</v>
      </c>
      <c r="G8" s="97" t="s">
        <v>25</v>
      </c>
      <c r="H8" s="132"/>
      <c r="I8" s="140"/>
      <c r="J8" s="132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76</v>
      </c>
      <c r="B10" s="154"/>
      <c r="C10" s="159"/>
      <c r="D10" s="101">
        <v>15038</v>
      </c>
      <c r="E10" s="101">
        <v>16269</v>
      </c>
      <c r="F10" s="101">
        <v>23059</v>
      </c>
      <c r="G10" s="102">
        <f t="shared" ref="G10:G37" si="0">+(D10+E10+F10)/3</f>
        <v>18122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85</v>
      </c>
      <c r="B11" s="154"/>
      <c r="C11" s="159"/>
      <c r="D11" s="101">
        <v>86</v>
      </c>
      <c r="E11" s="101">
        <v>118</v>
      </c>
      <c r="F11" s="101">
        <v>168</v>
      </c>
      <c r="G11" s="102">
        <f t="shared" si="0"/>
        <v>124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264</v>
      </c>
      <c r="B12" s="154"/>
      <c r="C12" s="159"/>
      <c r="D12" s="105">
        <v>117</v>
      </c>
      <c r="E12" s="101">
        <v>193</v>
      </c>
      <c r="F12" s="101">
        <v>273</v>
      </c>
      <c r="G12" s="102">
        <f t="shared" si="0"/>
        <v>194.33333333333334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265</v>
      </c>
      <c r="B13" s="154"/>
      <c r="C13" s="159"/>
      <c r="D13" s="105">
        <v>4555</v>
      </c>
      <c r="E13" s="101">
        <v>5162</v>
      </c>
      <c r="F13" s="101">
        <v>5144</v>
      </c>
      <c r="G13" s="102">
        <f t="shared" si="0"/>
        <v>4953.666666666667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 t="s">
        <v>266</v>
      </c>
      <c r="B14" s="154"/>
      <c r="C14" s="159"/>
      <c r="D14" s="105">
        <v>252</v>
      </c>
      <c r="E14" s="101">
        <v>458</v>
      </c>
      <c r="F14" s="101">
        <v>540</v>
      </c>
      <c r="G14" s="102">
        <f t="shared" si="0"/>
        <v>416.66666666666669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 t="s">
        <v>267</v>
      </c>
      <c r="B15" s="154"/>
      <c r="C15" s="159"/>
      <c r="D15" s="105">
        <v>114</v>
      </c>
      <c r="E15" s="101">
        <v>192</v>
      </c>
      <c r="F15" s="101">
        <v>245</v>
      </c>
      <c r="G15" s="102">
        <f t="shared" si="0"/>
        <v>183.66666666666666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102">
        <f t="shared" si="0"/>
        <v>0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80" t="s">
        <v>268</v>
      </c>
      <c r="B17" s="16"/>
      <c r="C17" s="17"/>
      <c r="D17" s="105"/>
      <c r="E17" s="101"/>
      <c r="F17" s="101"/>
      <c r="G17" s="102">
        <f t="shared" si="0"/>
        <v>0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40.5">
      <c r="A18" s="15" t="s">
        <v>269</v>
      </c>
      <c r="B18" s="154"/>
      <c r="C18" s="159"/>
      <c r="D18" s="105">
        <v>6</v>
      </c>
      <c r="E18" s="101">
        <v>10</v>
      </c>
      <c r="F18" s="101">
        <v>5</v>
      </c>
      <c r="G18" s="102">
        <f t="shared" si="0"/>
        <v>7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60.75">
      <c r="A19" s="15" t="s">
        <v>270</v>
      </c>
      <c r="B19" s="154"/>
      <c r="C19" s="159"/>
      <c r="D19" s="105">
        <v>1</v>
      </c>
      <c r="E19" s="101">
        <v>1</v>
      </c>
      <c r="F19" s="101">
        <v>1</v>
      </c>
      <c r="G19" s="102">
        <f t="shared" si="0"/>
        <v>1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40.5">
      <c r="A20" s="15" t="s">
        <v>271</v>
      </c>
      <c r="B20" s="154"/>
      <c r="C20" s="159"/>
      <c r="D20" s="105">
        <v>0</v>
      </c>
      <c r="E20" s="101">
        <v>1</v>
      </c>
      <c r="F20" s="101">
        <v>1</v>
      </c>
      <c r="G20" s="102">
        <f t="shared" si="0"/>
        <v>0.66666666666666663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40.5">
      <c r="A21" s="15" t="s">
        <v>272</v>
      </c>
      <c r="B21" s="154"/>
      <c r="C21" s="159"/>
      <c r="D21" s="105">
        <v>1</v>
      </c>
      <c r="E21" s="101">
        <v>1</v>
      </c>
      <c r="F21" s="101">
        <v>0</v>
      </c>
      <c r="G21" s="102">
        <f t="shared" si="0"/>
        <v>0.66666666666666663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0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105"/>
      <c r="E23" s="101"/>
      <c r="F23" s="101"/>
      <c r="G23" s="102">
        <f t="shared" si="0"/>
        <v>0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0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0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100"/>
      <c r="B40" s="14"/>
      <c r="C40" s="37"/>
      <c r="D40" s="37"/>
      <c r="E40" s="37"/>
      <c r="F40" s="100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8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7:A8"/>
    <mergeCell ref="S7:T7"/>
    <mergeCell ref="U7:V7"/>
    <mergeCell ref="W7:X7"/>
    <mergeCell ref="Y7:Z7"/>
    <mergeCell ref="I7:I8"/>
    <mergeCell ref="J7:J8"/>
    <mergeCell ref="K7:L7"/>
    <mergeCell ref="M7:N7"/>
    <mergeCell ref="O7:P7"/>
    <mergeCell ref="Q7:R7"/>
    <mergeCell ref="A1:J1"/>
    <mergeCell ref="A2:J2"/>
    <mergeCell ref="A3:J3"/>
    <mergeCell ref="A4:J4"/>
    <mergeCell ref="A5:J5"/>
    <mergeCell ref="D44:E44"/>
    <mergeCell ref="B7:B8"/>
    <mergeCell ref="C7:C8"/>
    <mergeCell ref="D7:G7"/>
    <mergeCell ref="H7:H8"/>
    <mergeCell ref="D43:E43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A50021"/>
    <pageSetUpPr fitToPage="1"/>
  </sheetPr>
  <dimension ref="A1:BD50"/>
  <sheetViews>
    <sheetView workbookViewId="0">
      <selection activeCell="A16" sqref="A16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273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8">
        <v>2557</v>
      </c>
      <c r="E8" s="98">
        <v>2558</v>
      </c>
      <c r="F8" s="98">
        <v>2559</v>
      </c>
      <c r="G8" s="97" t="s">
        <v>25</v>
      </c>
      <c r="H8" s="132"/>
      <c r="I8" s="140"/>
      <c r="J8" s="132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274</v>
      </c>
      <c r="B10" s="154"/>
      <c r="C10" s="159"/>
      <c r="D10" s="101">
        <v>36329</v>
      </c>
      <c r="E10" s="101">
        <v>38543</v>
      </c>
      <c r="F10" s="101">
        <v>38872</v>
      </c>
      <c r="G10" s="102">
        <f t="shared" ref="G10:G37" si="0">+(D10+E10+F10)/3</f>
        <v>37914.666666666664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275</v>
      </c>
      <c r="B11" s="169"/>
      <c r="C11" s="20"/>
      <c r="D11" s="101"/>
      <c r="E11" s="101"/>
      <c r="F11" s="101"/>
      <c r="G11" s="102">
        <f t="shared" si="0"/>
        <v>0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276</v>
      </c>
      <c r="B12" s="154"/>
      <c r="C12" s="159"/>
      <c r="D12" s="105">
        <v>470</v>
      </c>
      <c r="E12" s="101">
        <v>487</v>
      </c>
      <c r="F12" s="101">
        <v>405</v>
      </c>
      <c r="G12" s="102">
        <f t="shared" si="0"/>
        <v>454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277</v>
      </c>
      <c r="B13" s="154"/>
      <c r="C13" s="159"/>
      <c r="D13" s="105">
        <v>1489</v>
      </c>
      <c r="E13" s="101">
        <v>1619</v>
      </c>
      <c r="F13" s="101">
        <v>1542</v>
      </c>
      <c r="G13" s="102">
        <f t="shared" si="0"/>
        <v>1550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/>
      <c r="B14" s="16"/>
      <c r="C14" s="17"/>
      <c r="D14" s="105"/>
      <c r="E14" s="101"/>
      <c r="F14" s="101"/>
      <c r="G14" s="102">
        <f t="shared" si="0"/>
        <v>0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105"/>
      <c r="E15" s="101"/>
      <c r="F15" s="101"/>
      <c r="G15" s="102">
        <f t="shared" si="0"/>
        <v>0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102">
        <f t="shared" si="0"/>
        <v>0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80"/>
      <c r="B17" s="16"/>
      <c r="C17" s="17"/>
      <c r="D17" s="105"/>
      <c r="E17" s="101"/>
      <c r="F17" s="101"/>
      <c r="G17" s="102">
        <f t="shared" si="0"/>
        <v>0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si="0"/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0"/>
        <v>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0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105"/>
      <c r="E21" s="101"/>
      <c r="F21" s="101"/>
      <c r="G21" s="102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0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105"/>
      <c r="E23" s="101"/>
      <c r="F23" s="101"/>
      <c r="G23" s="102">
        <f t="shared" si="0"/>
        <v>0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0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0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100"/>
      <c r="B40" s="14"/>
      <c r="C40" s="37"/>
      <c r="D40" s="37"/>
      <c r="E40" s="37"/>
      <c r="F40" s="100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21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7:A8"/>
    <mergeCell ref="S7:T7"/>
    <mergeCell ref="U7:V7"/>
    <mergeCell ref="W7:X7"/>
    <mergeCell ref="Y7:Z7"/>
    <mergeCell ref="I7:I8"/>
    <mergeCell ref="J7:J8"/>
    <mergeCell ref="K7:L7"/>
    <mergeCell ref="M7:N7"/>
    <mergeCell ref="O7:P7"/>
    <mergeCell ref="Q7:R7"/>
    <mergeCell ref="A1:J1"/>
    <mergeCell ref="A2:J2"/>
    <mergeCell ref="A3:J3"/>
    <mergeCell ref="A4:J4"/>
    <mergeCell ref="A5:J5"/>
    <mergeCell ref="D44:E44"/>
    <mergeCell ref="B7:B8"/>
    <mergeCell ref="C7:C8"/>
    <mergeCell ref="D7:G7"/>
    <mergeCell ref="H7:H8"/>
    <mergeCell ref="D43:E43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666699"/>
    <pageSetUpPr fitToPage="1"/>
  </sheetPr>
  <dimension ref="A1:BD50"/>
  <sheetViews>
    <sheetView workbookViewId="0">
      <selection activeCell="A14" sqref="A14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10.2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8">
        <v>2557</v>
      </c>
      <c r="E8" s="98">
        <v>2558</v>
      </c>
      <c r="F8" s="98">
        <v>2559</v>
      </c>
      <c r="G8" s="97" t="s">
        <v>25</v>
      </c>
      <c r="H8" s="132"/>
      <c r="I8" s="140"/>
      <c r="J8" s="132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76</v>
      </c>
      <c r="B10" s="154"/>
      <c r="C10" s="159"/>
      <c r="D10" s="101">
        <v>111489</v>
      </c>
      <c r="E10" s="101">
        <v>121060</v>
      </c>
      <c r="F10" s="101">
        <v>128010</v>
      </c>
      <c r="G10" s="102">
        <f t="shared" ref="G10:G37" si="0">+(D10+E10+F10)/3</f>
        <v>120186.33333333333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85</v>
      </c>
      <c r="B11" s="154"/>
      <c r="C11" s="159"/>
      <c r="D11" s="101">
        <v>4257</v>
      </c>
      <c r="E11" s="101">
        <v>4582</v>
      </c>
      <c r="F11" s="101">
        <v>4708</v>
      </c>
      <c r="G11" s="102">
        <f t="shared" si="0"/>
        <v>4515.666666666667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/>
      <c r="B12" s="16"/>
      <c r="C12" s="17"/>
      <c r="D12" s="105"/>
      <c r="E12" s="101"/>
      <c r="F12" s="101"/>
      <c r="G12" s="102">
        <f t="shared" si="0"/>
        <v>0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/>
      <c r="B13" s="16"/>
      <c r="C13" s="17"/>
      <c r="D13" s="105"/>
      <c r="E13" s="101"/>
      <c r="F13" s="101"/>
      <c r="G13" s="102">
        <f t="shared" si="0"/>
        <v>0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/>
      <c r="B14" s="16"/>
      <c r="C14" s="17"/>
      <c r="D14" s="105"/>
      <c r="E14" s="101"/>
      <c r="F14" s="101"/>
      <c r="G14" s="102">
        <f t="shared" si="0"/>
        <v>0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105"/>
      <c r="E15" s="101"/>
      <c r="F15" s="101"/>
      <c r="G15" s="102">
        <f t="shared" si="0"/>
        <v>0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102">
        <f t="shared" si="0"/>
        <v>0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80"/>
      <c r="B17" s="16"/>
      <c r="C17" s="17"/>
      <c r="D17" s="105"/>
      <c r="E17" s="101"/>
      <c r="F17" s="101"/>
      <c r="G17" s="102">
        <f t="shared" si="0"/>
        <v>0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si="0"/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0"/>
        <v>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0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105"/>
      <c r="E21" s="101"/>
      <c r="F21" s="101"/>
      <c r="G21" s="102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0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105"/>
      <c r="E23" s="101"/>
      <c r="F23" s="101"/>
      <c r="G23" s="102">
        <f t="shared" si="0"/>
        <v>0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0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0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100"/>
      <c r="B40" s="14"/>
      <c r="C40" s="37"/>
      <c r="D40" s="37"/>
      <c r="E40" s="37"/>
      <c r="F40" s="100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34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7:A8"/>
    <mergeCell ref="S7:T7"/>
    <mergeCell ref="U7:V7"/>
    <mergeCell ref="W7:X7"/>
    <mergeCell ref="Y7:Z7"/>
    <mergeCell ref="I7:I8"/>
    <mergeCell ref="J7:J8"/>
    <mergeCell ref="K7:L7"/>
    <mergeCell ref="M7:N7"/>
    <mergeCell ref="O7:P7"/>
    <mergeCell ref="Q7:R7"/>
    <mergeCell ref="A1:J1"/>
    <mergeCell ref="A2:J2"/>
    <mergeCell ref="A3:J3"/>
    <mergeCell ref="A4:J4"/>
    <mergeCell ref="A5:J5"/>
    <mergeCell ref="D44:E44"/>
    <mergeCell ref="B7:B8"/>
    <mergeCell ref="C7:C8"/>
    <mergeCell ref="D7:G7"/>
    <mergeCell ref="H7:H8"/>
    <mergeCell ref="D43:E43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666699"/>
    <pageSetUpPr fitToPage="1"/>
  </sheetPr>
  <dimension ref="A1:BD50"/>
  <sheetViews>
    <sheetView workbookViewId="0">
      <selection activeCell="A16" sqref="A16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10.2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304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305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125">
        <v>2557</v>
      </c>
      <c r="E8" s="125">
        <v>2558</v>
      </c>
      <c r="F8" s="125">
        <v>2559</v>
      </c>
      <c r="G8" s="124" t="s">
        <v>25</v>
      </c>
      <c r="H8" s="132"/>
      <c r="I8" s="140"/>
      <c r="J8" s="13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spans="1:26" ht="20.25">
      <c r="A9" s="9"/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/>
      <c r="B10" s="16"/>
      <c r="C10" s="17"/>
      <c r="D10" s="101"/>
      <c r="E10" s="101"/>
      <c r="F10" s="101"/>
      <c r="G10" s="102">
        <f t="shared" ref="G10:G37" si="0">+(D10+E10+F10)/3</f>
        <v>0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/>
      <c r="B11" s="16"/>
      <c r="C11" s="17"/>
      <c r="D11" s="101"/>
      <c r="E11" s="101"/>
      <c r="F11" s="101"/>
      <c r="G11" s="102">
        <f t="shared" si="0"/>
        <v>0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/>
      <c r="B12" s="16"/>
      <c r="C12" s="17"/>
      <c r="D12" s="105"/>
      <c r="E12" s="101"/>
      <c r="F12" s="101"/>
      <c r="G12" s="102">
        <f t="shared" si="0"/>
        <v>0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/>
      <c r="B13" s="16"/>
      <c r="C13" s="17"/>
      <c r="D13" s="105"/>
      <c r="E13" s="101"/>
      <c r="F13" s="101"/>
      <c r="G13" s="102">
        <f t="shared" si="0"/>
        <v>0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/>
      <c r="B14" s="16"/>
      <c r="C14" s="17"/>
      <c r="D14" s="105"/>
      <c r="E14" s="101"/>
      <c r="F14" s="101"/>
      <c r="G14" s="102">
        <f t="shared" si="0"/>
        <v>0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105"/>
      <c r="E15" s="101"/>
      <c r="F15" s="101"/>
      <c r="G15" s="102">
        <f t="shared" si="0"/>
        <v>0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102">
        <f t="shared" si="0"/>
        <v>0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80"/>
      <c r="B17" s="16"/>
      <c r="C17" s="17"/>
      <c r="D17" s="105"/>
      <c r="E17" s="101"/>
      <c r="F17" s="101"/>
      <c r="G17" s="102">
        <f t="shared" si="0"/>
        <v>0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si="0"/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0"/>
        <v>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0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105"/>
      <c r="E21" s="101"/>
      <c r="F21" s="101"/>
      <c r="G21" s="102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0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105"/>
      <c r="E23" s="101"/>
      <c r="F23" s="101"/>
      <c r="G23" s="102">
        <f t="shared" si="0"/>
        <v>0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0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0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123"/>
      <c r="B40" s="14"/>
      <c r="C40" s="37"/>
      <c r="D40" s="37"/>
      <c r="E40" s="37"/>
      <c r="F40" s="123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26">
        <v>34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7:A8"/>
    <mergeCell ref="B7:B8"/>
    <mergeCell ref="C7:C8"/>
    <mergeCell ref="D7:G7"/>
    <mergeCell ref="H7:H8"/>
    <mergeCell ref="A1:J1"/>
    <mergeCell ref="A2:J2"/>
    <mergeCell ref="A3:J3"/>
    <mergeCell ref="A4:J4"/>
    <mergeCell ref="A5:J5"/>
    <mergeCell ref="D44:E44"/>
    <mergeCell ref="I7:I8"/>
    <mergeCell ref="J7:J8"/>
    <mergeCell ref="K7:L7"/>
    <mergeCell ref="M7:N7"/>
    <mergeCell ref="S7:T7"/>
    <mergeCell ref="U7:V7"/>
    <mergeCell ref="W7:X7"/>
    <mergeCell ref="Y7:Z7"/>
    <mergeCell ref="D43:E43"/>
    <mergeCell ref="O7:P7"/>
    <mergeCell ref="Q7:R7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339966"/>
    <pageSetUpPr fitToPage="1"/>
  </sheetPr>
  <dimension ref="A1:BD50"/>
  <sheetViews>
    <sheetView topLeftCell="A10" workbookViewId="0">
      <selection activeCell="A29" sqref="A29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10.2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279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8">
        <v>2557</v>
      </c>
      <c r="E8" s="98">
        <v>2558</v>
      </c>
      <c r="F8" s="98">
        <v>2559</v>
      </c>
      <c r="G8" s="97" t="s">
        <v>25</v>
      </c>
      <c r="H8" s="132"/>
      <c r="I8" s="140"/>
      <c r="J8" s="132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20.25">
      <c r="A9" s="9" t="s">
        <v>280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281</v>
      </c>
      <c r="B10" s="154"/>
      <c r="C10" s="159"/>
      <c r="D10" s="101">
        <v>5991</v>
      </c>
      <c r="E10" s="101">
        <v>6363</v>
      </c>
      <c r="F10" s="101">
        <v>5440</v>
      </c>
      <c r="G10" s="102">
        <f t="shared" ref="G10:G37" si="0">+(D10+E10+F10)/3</f>
        <v>5931.333333333333</v>
      </c>
      <c r="H10" s="84">
        <f>+G10*C10</f>
        <v>0</v>
      </c>
      <c r="I10" s="76">
        <f>+H10/96600</f>
        <v>0</v>
      </c>
      <c r="J10" s="20"/>
      <c r="K10" s="14"/>
      <c r="L10" s="115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85" t="s">
        <v>282</v>
      </c>
      <c r="B11" s="154"/>
      <c r="C11" s="159"/>
      <c r="D11" s="101">
        <v>5991</v>
      </c>
      <c r="E11" s="101">
        <v>6363</v>
      </c>
      <c r="F11" s="101">
        <v>5440</v>
      </c>
      <c r="G11" s="102">
        <f t="shared" si="0"/>
        <v>5931.333333333333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15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283</v>
      </c>
      <c r="B12" s="154"/>
      <c r="C12" s="159"/>
      <c r="D12" s="105">
        <v>5971</v>
      </c>
      <c r="E12" s="101">
        <v>6069</v>
      </c>
      <c r="F12" s="101">
        <v>4807</v>
      </c>
      <c r="G12" s="102">
        <f t="shared" si="0"/>
        <v>5615.666666666667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284</v>
      </c>
      <c r="B13" s="154"/>
      <c r="C13" s="159"/>
      <c r="D13" s="105">
        <v>5991</v>
      </c>
      <c r="E13" s="101">
        <v>6363</v>
      </c>
      <c r="F13" s="101">
        <v>5440</v>
      </c>
      <c r="G13" s="102">
        <f t="shared" si="0"/>
        <v>5931.333333333333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 t="s">
        <v>285</v>
      </c>
      <c r="B14" s="154"/>
      <c r="C14" s="159"/>
      <c r="D14" s="105">
        <v>1298</v>
      </c>
      <c r="E14" s="101">
        <v>1285</v>
      </c>
      <c r="F14" s="101">
        <v>1267</v>
      </c>
      <c r="G14" s="102">
        <f t="shared" si="0"/>
        <v>1283.3333333333333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 t="s">
        <v>286</v>
      </c>
      <c r="B15" s="154"/>
      <c r="C15" s="159"/>
      <c r="D15" s="105">
        <v>120</v>
      </c>
      <c r="E15" s="101">
        <v>120</v>
      </c>
      <c r="F15" s="101">
        <v>380</v>
      </c>
      <c r="G15" s="102">
        <f t="shared" si="0"/>
        <v>206.66666666666666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 t="s">
        <v>287</v>
      </c>
      <c r="B16" s="154"/>
      <c r="C16" s="159"/>
      <c r="D16" s="105">
        <v>248</v>
      </c>
      <c r="E16" s="101">
        <v>252</v>
      </c>
      <c r="F16" s="101">
        <v>181</v>
      </c>
      <c r="G16" s="102">
        <f t="shared" si="0"/>
        <v>227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 t="s">
        <v>288</v>
      </c>
      <c r="B17" s="154"/>
      <c r="C17" s="159"/>
      <c r="D17" s="105">
        <v>365</v>
      </c>
      <c r="E17" s="101">
        <v>365</v>
      </c>
      <c r="F17" s="101">
        <v>365</v>
      </c>
      <c r="G17" s="102">
        <f t="shared" si="0"/>
        <v>365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 t="s">
        <v>289</v>
      </c>
      <c r="B18" s="154"/>
      <c r="C18" s="159"/>
      <c r="D18" s="105">
        <v>2213</v>
      </c>
      <c r="E18" s="101">
        <v>2189</v>
      </c>
      <c r="F18" s="101">
        <v>1904</v>
      </c>
      <c r="G18" s="102">
        <f t="shared" si="0"/>
        <v>2102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 t="s">
        <v>290</v>
      </c>
      <c r="B19" s="154"/>
      <c r="C19" s="159"/>
      <c r="D19" s="105">
        <v>82</v>
      </c>
      <c r="E19" s="101">
        <v>85</v>
      </c>
      <c r="F19" s="101">
        <v>38</v>
      </c>
      <c r="G19" s="102">
        <f t="shared" si="0"/>
        <v>68.333333333333329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0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09" t="s">
        <v>291</v>
      </c>
      <c r="B21" s="16"/>
      <c r="C21" s="17"/>
      <c r="D21" s="105"/>
      <c r="E21" s="101"/>
      <c r="F21" s="101"/>
      <c r="G21" s="102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 t="s">
        <v>292</v>
      </c>
      <c r="B22" s="154"/>
      <c r="C22" s="159"/>
      <c r="D22" s="105">
        <v>823</v>
      </c>
      <c r="E22" s="101">
        <v>1390</v>
      </c>
      <c r="F22" s="101">
        <v>874</v>
      </c>
      <c r="G22" s="102">
        <f t="shared" si="0"/>
        <v>1029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 t="s">
        <v>293</v>
      </c>
      <c r="B23" s="154"/>
      <c r="C23" s="159"/>
      <c r="D23" s="105">
        <v>123</v>
      </c>
      <c r="E23" s="101">
        <v>173</v>
      </c>
      <c r="F23" s="101">
        <v>47</v>
      </c>
      <c r="G23" s="102">
        <f t="shared" si="0"/>
        <v>114.33333333333333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 t="s">
        <v>294</v>
      </c>
      <c r="B24" s="154"/>
      <c r="C24" s="159"/>
      <c r="D24" s="105">
        <v>5</v>
      </c>
      <c r="E24" s="101">
        <v>5</v>
      </c>
      <c r="F24" s="101">
        <v>1</v>
      </c>
      <c r="G24" s="102">
        <f t="shared" si="0"/>
        <v>3.6666666666666665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 t="s">
        <v>295</v>
      </c>
      <c r="B25" s="154"/>
      <c r="C25" s="159"/>
      <c r="D25" s="105">
        <v>85</v>
      </c>
      <c r="E25" s="101">
        <v>96</v>
      </c>
      <c r="F25" s="101">
        <v>102</v>
      </c>
      <c r="G25" s="102">
        <f t="shared" si="0"/>
        <v>94.333333333333329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100"/>
      <c r="B40" s="14"/>
      <c r="C40" s="37"/>
      <c r="D40" s="37"/>
      <c r="E40" s="37"/>
      <c r="F40" s="100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18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7:A8"/>
    <mergeCell ref="S7:T7"/>
    <mergeCell ref="U7:V7"/>
    <mergeCell ref="W7:X7"/>
    <mergeCell ref="Y7:Z7"/>
    <mergeCell ref="I7:I8"/>
    <mergeCell ref="J7:J8"/>
    <mergeCell ref="K7:L7"/>
    <mergeCell ref="M7:N7"/>
    <mergeCell ref="O7:P7"/>
    <mergeCell ref="Q7:R7"/>
    <mergeCell ref="A1:J1"/>
    <mergeCell ref="A2:J2"/>
    <mergeCell ref="A3:J3"/>
    <mergeCell ref="A4:J4"/>
    <mergeCell ref="A5:J5"/>
    <mergeCell ref="D44:E44"/>
    <mergeCell ref="B7:B8"/>
    <mergeCell ref="C7:C8"/>
    <mergeCell ref="D7:G7"/>
    <mergeCell ref="H7:H8"/>
    <mergeCell ref="D43:E43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93366"/>
    <pageSetUpPr fitToPage="1"/>
  </sheetPr>
  <dimension ref="A1:BD50"/>
  <sheetViews>
    <sheetView workbookViewId="0">
      <selection activeCell="A15" sqref="A15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10.2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296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8">
        <v>2557</v>
      </c>
      <c r="E8" s="98">
        <v>2558</v>
      </c>
      <c r="F8" s="98">
        <v>2559</v>
      </c>
      <c r="G8" s="97" t="s">
        <v>25</v>
      </c>
      <c r="H8" s="132"/>
      <c r="I8" s="140"/>
      <c r="J8" s="132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76</v>
      </c>
      <c r="B10" s="154"/>
      <c r="C10" s="159"/>
      <c r="D10" s="101">
        <v>0</v>
      </c>
      <c r="E10" s="101">
        <v>0</v>
      </c>
      <c r="F10" s="101">
        <v>4544</v>
      </c>
      <c r="G10" s="102">
        <f t="shared" ref="G10:G37" si="0">+(D10+E10+F10)/3</f>
        <v>1514.6666666666667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85" t="s">
        <v>85</v>
      </c>
      <c r="B11" s="154"/>
      <c r="C11" s="159"/>
      <c r="D11" s="101">
        <v>0</v>
      </c>
      <c r="E11" s="101">
        <v>0</v>
      </c>
      <c r="F11" s="101">
        <v>211</v>
      </c>
      <c r="G11" s="102">
        <f t="shared" si="0"/>
        <v>70.333333333333329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/>
      <c r="B12" s="16"/>
      <c r="C12" s="17"/>
      <c r="D12" s="105"/>
      <c r="E12" s="101"/>
      <c r="F12" s="101"/>
      <c r="G12" s="102">
        <f t="shared" si="0"/>
        <v>0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/>
      <c r="B13" s="16"/>
      <c r="C13" s="17"/>
      <c r="D13" s="105"/>
      <c r="E13" s="101"/>
      <c r="F13" s="101"/>
      <c r="G13" s="102">
        <f t="shared" si="0"/>
        <v>0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/>
      <c r="B14" s="16"/>
      <c r="C14" s="17"/>
      <c r="D14" s="105"/>
      <c r="E14" s="101"/>
      <c r="F14" s="101"/>
      <c r="G14" s="102">
        <f t="shared" si="0"/>
        <v>0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105"/>
      <c r="E15" s="101"/>
      <c r="F15" s="101"/>
      <c r="G15" s="102">
        <f t="shared" si="0"/>
        <v>0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102">
        <f t="shared" si="0"/>
        <v>0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/>
      <c r="B17" s="16"/>
      <c r="C17" s="17"/>
      <c r="D17" s="105"/>
      <c r="E17" s="101"/>
      <c r="F17" s="101"/>
      <c r="G17" s="102">
        <f t="shared" si="0"/>
        <v>0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si="0"/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0"/>
        <v>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0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09"/>
      <c r="B21" s="16"/>
      <c r="C21" s="17"/>
      <c r="D21" s="105"/>
      <c r="E21" s="101"/>
      <c r="F21" s="101"/>
      <c r="G21" s="102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0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105"/>
      <c r="E23" s="101"/>
      <c r="F23" s="101"/>
      <c r="G23" s="102">
        <f t="shared" si="0"/>
        <v>0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0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0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100"/>
      <c r="B40" s="14"/>
      <c r="C40" s="37"/>
      <c r="D40" s="37"/>
      <c r="E40" s="37"/>
      <c r="F40" s="100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7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7:A8"/>
    <mergeCell ref="S7:T7"/>
    <mergeCell ref="U7:V7"/>
    <mergeCell ref="W7:X7"/>
    <mergeCell ref="Y7:Z7"/>
    <mergeCell ref="I7:I8"/>
    <mergeCell ref="J7:J8"/>
    <mergeCell ref="K7:L7"/>
    <mergeCell ref="M7:N7"/>
    <mergeCell ref="O7:P7"/>
    <mergeCell ref="Q7:R7"/>
    <mergeCell ref="A1:J1"/>
    <mergeCell ref="A2:J2"/>
    <mergeCell ref="A3:J3"/>
    <mergeCell ref="A4:J4"/>
    <mergeCell ref="A5:J5"/>
    <mergeCell ref="D44:E44"/>
    <mergeCell ref="B7:B8"/>
    <mergeCell ref="C7:C8"/>
    <mergeCell ref="D7:G7"/>
    <mergeCell ref="H7:H8"/>
    <mergeCell ref="D43:E43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CC99"/>
    <pageSetUpPr fitToPage="1"/>
  </sheetPr>
  <dimension ref="A1:BD50"/>
  <sheetViews>
    <sheetView workbookViewId="0">
      <selection activeCell="A16" sqref="A16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10.2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8">
        <v>2557</v>
      </c>
      <c r="E8" s="98">
        <v>2558</v>
      </c>
      <c r="F8" s="98">
        <v>2559</v>
      </c>
      <c r="G8" s="97" t="s">
        <v>25</v>
      </c>
      <c r="H8" s="132"/>
      <c r="I8" s="140"/>
      <c r="J8" s="132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76</v>
      </c>
      <c r="B10" s="154"/>
      <c r="C10" s="159"/>
      <c r="D10" s="101">
        <v>46658</v>
      </c>
      <c r="E10" s="101">
        <v>47657</v>
      </c>
      <c r="F10" s="101">
        <v>56700</v>
      </c>
      <c r="G10" s="102">
        <f t="shared" ref="G10:G37" si="0">+(D10+E10+F10)/3</f>
        <v>50338.333333333336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85" t="s">
        <v>85</v>
      </c>
      <c r="B11" s="154"/>
      <c r="C11" s="159"/>
      <c r="D11" s="101">
        <v>360</v>
      </c>
      <c r="E11" s="101">
        <v>342</v>
      </c>
      <c r="F11" s="101">
        <v>391</v>
      </c>
      <c r="G11" s="102">
        <f t="shared" si="0"/>
        <v>364.33333333333331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298</v>
      </c>
      <c r="B12" s="154"/>
      <c r="C12" s="159"/>
      <c r="D12" s="105">
        <v>32449</v>
      </c>
      <c r="E12" s="101">
        <v>16751</v>
      </c>
      <c r="F12" s="101">
        <v>29847</v>
      </c>
      <c r="G12" s="102">
        <f t="shared" si="0"/>
        <v>26349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/>
      <c r="B13" s="16"/>
      <c r="C13" s="17"/>
      <c r="D13" s="105"/>
      <c r="E13" s="101"/>
      <c r="F13" s="101"/>
      <c r="G13" s="102">
        <f t="shared" si="0"/>
        <v>0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/>
      <c r="B14" s="16"/>
      <c r="C14" s="17"/>
      <c r="D14" s="105"/>
      <c r="E14" s="101"/>
      <c r="F14" s="101"/>
      <c r="G14" s="102">
        <f t="shared" si="0"/>
        <v>0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105"/>
      <c r="E15" s="101"/>
      <c r="F15" s="101"/>
      <c r="G15" s="102">
        <f t="shared" si="0"/>
        <v>0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102">
        <f t="shared" si="0"/>
        <v>0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/>
      <c r="B17" s="16"/>
      <c r="C17" s="17"/>
      <c r="D17" s="105"/>
      <c r="E17" s="101"/>
      <c r="F17" s="101"/>
      <c r="G17" s="102">
        <f t="shared" si="0"/>
        <v>0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si="0"/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0"/>
        <v>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0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09"/>
      <c r="B21" s="16"/>
      <c r="C21" s="17"/>
      <c r="D21" s="105"/>
      <c r="E21" s="101"/>
      <c r="F21" s="101"/>
      <c r="G21" s="102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0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105"/>
      <c r="E23" s="101"/>
      <c r="F23" s="101"/>
      <c r="G23" s="102">
        <f t="shared" si="0"/>
        <v>0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0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0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100"/>
      <c r="B40" s="14"/>
      <c r="C40" s="37"/>
      <c r="D40" s="37"/>
      <c r="E40" s="37"/>
      <c r="F40" s="100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9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7:A8"/>
    <mergeCell ref="S7:T7"/>
    <mergeCell ref="U7:V7"/>
    <mergeCell ref="W7:X7"/>
    <mergeCell ref="Y7:Z7"/>
    <mergeCell ref="I7:I8"/>
    <mergeCell ref="J7:J8"/>
    <mergeCell ref="K7:L7"/>
    <mergeCell ref="M7:N7"/>
    <mergeCell ref="O7:P7"/>
    <mergeCell ref="Q7:R7"/>
    <mergeCell ref="A1:J1"/>
    <mergeCell ref="A2:J2"/>
    <mergeCell ref="A3:J3"/>
    <mergeCell ref="A4:J4"/>
    <mergeCell ref="A5:J5"/>
    <mergeCell ref="D44:E44"/>
    <mergeCell ref="B7:B8"/>
    <mergeCell ref="C7:C8"/>
    <mergeCell ref="D7:G7"/>
    <mergeCell ref="H7:H8"/>
    <mergeCell ref="D43:E43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BD50"/>
  <sheetViews>
    <sheetView workbookViewId="0">
      <selection activeCell="A15" sqref="A15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7" style="34" bestFit="1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75">
        <v>2557</v>
      </c>
      <c r="E8" s="75">
        <v>2558</v>
      </c>
      <c r="F8" s="75">
        <v>2559</v>
      </c>
      <c r="G8" s="74" t="s">
        <v>25</v>
      </c>
      <c r="H8" s="132"/>
      <c r="I8" s="140"/>
      <c r="J8" s="13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20.25">
      <c r="A9" s="9" t="s">
        <v>48</v>
      </c>
      <c r="B9" s="10"/>
      <c r="C9" s="11"/>
      <c r="D9" s="12"/>
      <c r="E9" s="12"/>
      <c r="F9" s="12"/>
      <c r="G9" s="78">
        <f>+(D9+E9+F9)/3</f>
        <v>0</v>
      </c>
      <c r="H9" s="78">
        <f>+G9*C9</f>
        <v>0</v>
      </c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67</v>
      </c>
      <c r="B10" s="16" t="s">
        <v>78</v>
      </c>
      <c r="C10" s="83">
        <v>60</v>
      </c>
      <c r="D10" s="18">
        <v>7311</v>
      </c>
      <c r="E10" s="18">
        <v>8655</v>
      </c>
      <c r="F10" s="18">
        <v>9263</v>
      </c>
      <c r="G10" s="84">
        <f>+(D10+E10+F10)/3</f>
        <v>8409.6666666666661</v>
      </c>
      <c r="H10" s="78">
        <f>+G10*C10</f>
        <v>504579.99999999994</v>
      </c>
      <c r="I10" s="76">
        <f>+H10/96600</f>
        <v>5.2233954451345745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/>
      <c r="B11" s="16"/>
      <c r="C11" s="17"/>
      <c r="D11" s="18"/>
      <c r="E11" s="18"/>
      <c r="F11" s="18"/>
      <c r="G11" s="78">
        <f t="shared" ref="G11:G17" si="0">+(D11+E11+F11)/3</f>
        <v>0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/>
      <c r="B12" s="16"/>
      <c r="C12" s="17"/>
      <c r="D12" s="21"/>
      <c r="E12" s="18"/>
      <c r="F12" s="18"/>
      <c r="G12" s="78">
        <f t="shared" si="0"/>
        <v>0</v>
      </c>
      <c r="H12" s="78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/>
      <c r="B13" s="16"/>
      <c r="C13" s="17"/>
      <c r="D13" s="21"/>
      <c r="E13" s="18"/>
      <c r="F13" s="18"/>
      <c r="G13" s="78">
        <f t="shared" si="0"/>
        <v>0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/>
      <c r="B14" s="16"/>
      <c r="C14" s="17"/>
      <c r="D14" s="21"/>
      <c r="E14" s="18"/>
      <c r="F14" s="18"/>
      <c r="G14" s="78">
        <f t="shared" si="0"/>
        <v>0</v>
      </c>
      <c r="H14" s="78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21"/>
      <c r="E15" s="18"/>
      <c r="F15" s="18"/>
      <c r="G15" s="78">
        <f t="shared" si="0"/>
        <v>0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21"/>
      <c r="E16" s="18"/>
      <c r="F16" s="18"/>
      <c r="G16" s="78">
        <f t="shared" si="0"/>
        <v>0</v>
      </c>
      <c r="H16" s="78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/>
      <c r="B17" s="16"/>
      <c r="C17" s="17"/>
      <c r="D17" s="21"/>
      <c r="E17" s="18"/>
      <c r="F17" s="18"/>
      <c r="G17" s="78">
        <f t="shared" si="0"/>
        <v>0</v>
      </c>
      <c r="H17" s="78">
        <f>+G17*C17</f>
        <v>0</v>
      </c>
      <c r="I17" s="76">
        <f>+H17/96600</f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21"/>
      <c r="E18" s="18"/>
      <c r="F18" s="18"/>
      <c r="G18" s="78">
        <f t="shared" ref="G18:G24" si="3">+(D18+E18+F18)/3</f>
        <v>0</v>
      </c>
      <c r="H18" s="78">
        <f t="shared" ref="H18:H25" si="4">+G18*C18</f>
        <v>0</v>
      </c>
      <c r="I18" s="76">
        <f t="shared" ref="I18:I25" si="5">+H18/96600</f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21"/>
      <c r="E19" s="18"/>
      <c r="F19" s="18"/>
      <c r="G19" s="78">
        <f t="shared" si="3"/>
        <v>0</v>
      </c>
      <c r="H19" s="78">
        <f t="shared" si="4"/>
        <v>0</v>
      </c>
      <c r="I19" s="76">
        <f t="shared" si="5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80"/>
      <c r="B20" s="16"/>
      <c r="C20" s="17"/>
      <c r="D20" s="21"/>
      <c r="E20" s="18"/>
      <c r="F20" s="18"/>
      <c r="G20" s="78">
        <f t="shared" si="3"/>
        <v>0</v>
      </c>
      <c r="H20" s="78">
        <f t="shared" si="4"/>
        <v>0</v>
      </c>
      <c r="I20" s="76">
        <f t="shared" si="5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21"/>
      <c r="E21" s="18"/>
      <c r="F21" s="18"/>
      <c r="G21" s="78">
        <f t="shared" si="3"/>
        <v>0</v>
      </c>
      <c r="H21" s="78">
        <f t="shared" si="4"/>
        <v>0</v>
      </c>
      <c r="I21" s="76">
        <f t="shared" si="5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80"/>
      <c r="B22" s="16"/>
      <c r="C22" s="17"/>
      <c r="D22" s="21"/>
      <c r="E22" s="18"/>
      <c r="F22" s="18"/>
      <c r="G22" s="78">
        <f t="shared" si="3"/>
        <v>0</v>
      </c>
      <c r="H22" s="78">
        <f t="shared" si="4"/>
        <v>0</v>
      </c>
      <c r="I22" s="76">
        <f t="shared" si="5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21"/>
      <c r="E23" s="18"/>
      <c r="F23" s="18"/>
      <c r="G23" s="78">
        <f t="shared" si="3"/>
        <v>0</v>
      </c>
      <c r="H23" s="78">
        <f t="shared" si="4"/>
        <v>0</v>
      </c>
      <c r="I23" s="76">
        <f t="shared" si="5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80"/>
      <c r="B24" s="16"/>
      <c r="C24" s="17"/>
      <c r="D24" s="21"/>
      <c r="E24" s="18"/>
      <c r="F24" s="18"/>
      <c r="G24" s="78">
        <f t="shared" si="3"/>
        <v>0</v>
      </c>
      <c r="H24" s="78">
        <f>+G24*C24</f>
        <v>0</v>
      </c>
      <c r="I24" s="76">
        <f t="shared" si="5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21"/>
      <c r="E25" s="18"/>
      <c r="F25" s="18"/>
      <c r="G25" s="78">
        <f t="shared" ref="G25:G37" si="6">+(D25+E25+F25)/3</f>
        <v>0</v>
      </c>
      <c r="H25" s="78">
        <f t="shared" si="4"/>
        <v>0</v>
      </c>
      <c r="I25" s="76">
        <f t="shared" si="5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21"/>
      <c r="E26" s="18"/>
      <c r="F26" s="18"/>
      <c r="G26" s="78">
        <f t="shared" si="6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21"/>
      <c r="E27" s="18"/>
      <c r="F27" s="18"/>
      <c r="G27" s="78">
        <f t="shared" si="6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21"/>
      <c r="E28" s="18"/>
      <c r="F28" s="18"/>
      <c r="G28" s="78">
        <f t="shared" si="6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21"/>
      <c r="E29" s="18"/>
      <c r="F29" s="18"/>
      <c r="G29" s="78">
        <f t="shared" si="6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21"/>
      <c r="E30" s="18"/>
      <c r="F30" s="18"/>
      <c r="G30" s="78">
        <f t="shared" si="6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21"/>
      <c r="E31" s="18"/>
      <c r="F31" s="18"/>
      <c r="G31" s="78">
        <f t="shared" si="6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21"/>
      <c r="E32" s="18"/>
      <c r="F32" s="18"/>
      <c r="G32" s="78">
        <f t="shared" si="6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21"/>
      <c r="E33" s="18"/>
      <c r="F33" s="18"/>
      <c r="G33" s="78">
        <f t="shared" si="6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24"/>
      <c r="E34" s="25"/>
      <c r="F34" s="25"/>
      <c r="G34" s="78">
        <f t="shared" si="6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17"/>
      <c r="E35" s="17"/>
      <c r="F35" s="19"/>
      <c r="G35" s="78">
        <f t="shared" si="6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17"/>
      <c r="E36" s="17"/>
      <c r="F36" s="19"/>
      <c r="G36" s="78">
        <f t="shared" si="6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17"/>
      <c r="E37" s="17"/>
      <c r="F37" s="19"/>
      <c r="G37" s="78">
        <f t="shared" si="6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17"/>
      <c r="E38" s="17"/>
      <c r="F38" s="19"/>
      <c r="G38" s="78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31"/>
      <c r="E39" s="31"/>
      <c r="F39" s="32"/>
      <c r="G39" s="79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73"/>
      <c r="B40" s="14"/>
      <c r="C40" s="37"/>
      <c r="D40" s="37"/>
      <c r="E40" s="37"/>
      <c r="F40" s="73"/>
      <c r="G40" s="1" t="s">
        <v>3</v>
      </c>
      <c r="H40" s="81">
        <f>SUM(H10:H39)</f>
        <v>504579.99999999994</v>
      </c>
      <c r="I40" s="82">
        <f>SUM(I10:I39)</f>
        <v>5.2233954451345745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>
        <f>+I40</f>
        <v>5.2233954451345745</v>
      </c>
      <c r="C44" s="119">
        <v>4</v>
      </c>
      <c r="D44" s="128">
        <f>+B44-C44</f>
        <v>1.2233954451345745</v>
      </c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43:E43"/>
    <mergeCell ref="D44:E44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0066"/>
    <pageSetUpPr fitToPage="1"/>
  </sheetPr>
  <dimension ref="A1:BD50"/>
  <sheetViews>
    <sheetView tabSelected="1" workbookViewId="0">
      <selection activeCell="A16" sqref="A16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10.2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299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8">
        <v>2557</v>
      </c>
      <c r="E8" s="98">
        <v>2558</v>
      </c>
      <c r="F8" s="98">
        <v>2559</v>
      </c>
      <c r="G8" s="97" t="s">
        <v>25</v>
      </c>
      <c r="H8" s="132"/>
      <c r="I8" s="140"/>
      <c r="J8" s="132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300</v>
      </c>
      <c r="B10" s="154"/>
      <c r="C10" s="159"/>
      <c r="D10" s="101">
        <v>3914</v>
      </c>
      <c r="E10" s="101">
        <v>4339</v>
      </c>
      <c r="F10" s="101">
        <v>6080</v>
      </c>
      <c r="G10" s="102">
        <f t="shared" ref="G10:G37" si="0">+(D10+E10+F10)/3</f>
        <v>4777.666666666667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85" t="s">
        <v>301</v>
      </c>
      <c r="B11" s="154"/>
      <c r="C11" s="159"/>
      <c r="D11" s="101">
        <v>6007</v>
      </c>
      <c r="E11" s="101">
        <v>2494</v>
      </c>
      <c r="F11" s="101">
        <v>4237</v>
      </c>
      <c r="G11" s="102">
        <f t="shared" si="0"/>
        <v>4246</v>
      </c>
      <c r="H11" s="78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302</v>
      </c>
      <c r="B12" s="154"/>
      <c r="C12" s="159"/>
      <c r="D12" s="105">
        <v>3829</v>
      </c>
      <c r="E12" s="101">
        <v>4523</v>
      </c>
      <c r="F12" s="101">
        <v>5570</v>
      </c>
      <c r="G12" s="102">
        <f t="shared" si="0"/>
        <v>4640.666666666667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/>
      <c r="B13" s="16"/>
      <c r="C13" s="17"/>
      <c r="D13" s="105"/>
      <c r="E13" s="101"/>
      <c r="F13" s="101"/>
      <c r="G13" s="102">
        <f t="shared" si="0"/>
        <v>0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/>
      <c r="B14" s="16"/>
      <c r="C14" s="17"/>
      <c r="D14" s="105"/>
      <c r="E14" s="101"/>
      <c r="F14" s="101"/>
      <c r="G14" s="102">
        <f t="shared" si="0"/>
        <v>0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105"/>
      <c r="E15" s="101"/>
      <c r="F15" s="101"/>
      <c r="G15" s="102">
        <f t="shared" si="0"/>
        <v>0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102">
        <f t="shared" si="0"/>
        <v>0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/>
      <c r="B17" s="16"/>
      <c r="C17" s="17"/>
      <c r="D17" s="105"/>
      <c r="E17" s="101"/>
      <c r="F17" s="101"/>
      <c r="G17" s="102">
        <f t="shared" si="0"/>
        <v>0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si="0"/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0"/>
        <v>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0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09"/>
      <c r="B21" s="16"/>
      <c r="C21" s="17"/>
      <c r="D21" s="105"/>
      <c r="E21" s="101"/>
      <c r="F21" s="101"/>
      <c r="G21" s="102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0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105"/>
      <c r="E23" s="101"/>
      <c r="F23" s="101"/>
      <c r="G23" s="102">
        <f t="shared" si="0"/>
        <v>0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0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0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0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0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0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0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0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0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0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0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0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0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0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0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100"/>
      <c r="B40" s="14"/>
      <c r="C40" s="37"/>
      <c r="D40" s="37"/>
      <c r="E40" s="37"/>
      <c r="F40" s="100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3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7:A8"/>
    <mergeCell ref="S7:T7"/>
    <mergeCell ref="U7:V7"/>
    <mergeCell ref="W7:X7"/>
    <mergeCell ref="Y7:Z7"/>
    <mergeCell ref="I7:I8"/>
    <mergeCell ref="J7:J8"/>
    <mergeCell ref="K7:L7"/>
    <mergeCell ref="M7:N7"/>
    <mergeCell ref="O7:P7"/>
    <mergeCell ref="Q7:R7"/>
    <mergeCell ref="A1:J1"/>
    <mergeCell ref="A2:J2"/>
    <mergeCell ref="A3:J3"/>
    <mergeCell ref="A4:J4"/>
    <mergeCell ref="A5:J5"/>
    <mergeCell ref="D44:E44"/>
    <mergeCell ref="B7:B8"/>
    <mergeCell ref="C7:C8"/>
    <mergeCell ref="D7:G7"/>
    <mergeCell ref="H7:H8"/>
    <mergeCell ref="D43:E43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52"/>
  <sheetViews>
    <sheetView workbookViewId="0">
      <selection activeCell="C17" sqref="C17"/>
    </sheetView>
  </sheetViews>
  <sheetFormatPr defaultColWidth="9.125" defaultRowHeight="15"/>
  <cols>
    <col min="1" max="1" width="33.625" style="4" customWidth="1"/>
    <col min="2" max="2" width="12.875" style="34" customWidth="1"/>
    <col min="3" max="3" width="14.75" style="34" customWidth="1"/>
    <col min="4" max="6" width="7" style="34" bestFit="1" customWidth="1"/>
    <col min="7" max="8" width="7" style="34" customWidth="1"/>
    <col min="9" max="9" width="22.125" style="34" customWidth="1"/>
    <col min="10" max="10" width="16.25" style="34" customWidth="1"/>
    <col min="11" max="11" width="15.875" style="34" customWidth="1"/>
    <col min="12" max="12" width="21.375" style="27" customWidth="1"/>
    <col min="13" max="22" width="10.375" style="2" customWidth="1"/>
    <col min="23" max="58" width="9.125" style="3"/>
    <col min="59" max="16384" width="9.125" style="4"/>
  </cols>
  <sheetData>
    <row r="1" spans="1:28" s="3" customFormat="1" ht="23.25" customHeight="1">
      <c r="A1" s="135" t="s">
        <v>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s="3" customFormat="1" ht="23.25" customHeight="1">
      <c r="A2" s="135" t="s">
        <v>34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s="3" customFormat="1" ht="23.25" customHeight="1">
      <c r="A3" s="135" t="s">
        <v>29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8" s="3" customFormat="1" ht="23.25" customHeight="1">
      <c r="A4" s="135" t="s">
        <v>28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8" s="3" customFormat="1" ht="23.25" customHeight="1">
      <c r="A5" s="135" t="s">
        <v>27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8" s="3" customFormat="1" ht="23.25" customHeight="1">
      <c r="A6" s="65" t="s">
        <v>35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8" s="3" customFormat="1" ht="65.25" customHeight="1">
      <c r="A7" s="144" t="s">
        <v>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5"/>
      <c r="N7" s="5"/>
      <c r="O7" s="5"/>
      <c r="P7" s="5"/>
      <c r="Q7" s="2"/>
      <c r="R7" s="2"/>
      <c r="S7" s="2"/>
      <c r="T7" s="2"/>
      <c r="U7" s="2"/>
      <c r="V7" s="2"/>
    </row>
    <row r="8" spans="1:28" s="3" customFormat="1" ht="20.25">
      <c r="A8" s="54" t="s">
        <v>13</v>
      </c>
      <c r="B8" s="54" t="s">
        <v>14</v>
      </c>
      <c r="C8" s="54" t="s">
        <v>15</v>
      </c>
      <c r="D8" s="54" t="s">
        <v>16</v>
      </c>
      <c r="E8" s="54" t="s">
        <v>17</v>
      </c>
      <c r="F8" s="54" t="s">
        <v>18</v>
      </c>
      <c r="G8" s="54" t="s">
        <v>19</v>
      </c>
      <c r="H8" s="54" t="s">
        <v>20</v>
      </c>
      <c r="I8" s="54" t="s">
        <v>21</v>
      </c>
      <c r="J8" s="54" t="s">
        <v>22</v>
      </c>
      <c r="K8" s="54" t="s">
        <v>36</v>
      </c>
      <c r="L8" s="54" t="s">
        <v>37</v>
      </c>
      <c r="M8" s="5"/>
      <c r="N8" s="5"/>
      <c r="O8" s="5"/>
      <c r="P8" s="5"/>
      <c r="Q8" s="2"/>
      <c r="R8" s="2"/>
      <c r="S8" s="2"/>
      <c r="T8" s="2"/>
      <c r="U8" s="2"/>
      <c r="V8" s="2"/>
    </row>
    <row r="9" spans="1:28" s="3" customFormat="1" ht="58.5" customHeight="1">
      <c r="A9" s="131" t="s">
        <v>0</v>
      </c>
      <c r="B9" s="134" t="s">
        <v>1</v>
      </c>
      <c r="C9" s="136" t="s">
        <v>23</v>
      </c>
      <c r="D9" s="137" t="s">
        <v>32</v>
      </c>
      <c r="E9" s="137"/>
      <c r="F9" s="137"/>
      <c r="G9" s="137"/>
      <c r="H9" s="137"/>
      <c r="I9" s="137"/>
      <c r="J9" s="138" t="s">
        <v>39</v>
      </c>
      <c r="K9" s="139" t="s">
        <v>40</v>
      </c>
      <c r="L9" s="131" t="s">
        <v>4</v>
      </c>
      <c r="M9" s="130"/>
      <c r="N9" s="130"/>
      <c r="O9" s="130"/>
      <c r="P9" s="130"/>
      <c r="Q9" s="130"/>
      <c r="R9" s="130"/>
      <c r="S9" s="130"/>
      <c r="T9" s="130"/>
      <c r="U9" s="133"/>
      <c r="V9" s="133"/>
      <c r="W9" s="130"/>
      <c r="X9" s="130"/>
      <c r="Y9" s="130"/>
      <c r="Z9" s="130"/>
      <c r="AA9" s="130"/>
      <c r="AB9" s="130"/>
    </row>
    <row r="10" spans="1:28" s="3" customFormat="1" ht="40.5">
      <c r="A10" s="132"/>
      <c r="B10" s="134"/>
      <c r="C10" s="136"/>
      <c r="D10" s="60">
        <v>2560</v>
      </c>
      <c r="E10" s="60">
        <v>2561</v>
      </c>
      <c r="F10" s="60">
        <v>2562</v>
      </c>
      <c r="G10" s="60">
        <v>2563</v>
      </c>
      <c r="H10" s="60">
        <v>2564</v>
      </c>
      <c r="I10" s="59" t="s">
        <v>38</v>
      </c>
      <c r="J10" s="132"/>
      <c r="K10" s="140"/>
      <c r="L10" s="132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1:28" s="3" customFormat="1" ht="20.25">
      <c r="A11" s="9"/>
      <c r="B11" s="10"/>
      <c r="C11" s="11"/>
      <c r="D11" s="12"/>
      <c r="E11" s="12"/>
      <c r="F11" s="12"/>
      <c r="G11" s="64"/>
      <c r="H11" s="64"/>
      <c r="I11" s="19">
        <f>+(D11+E11+F11+G11+H11)/5</f>
        <v>0</v>
      </c>
      <c r="J11" s="19">
        <f t="shared" ref="J11:J39" si="0">+I11*C11</f>
        <v>0</v>
      </c>
      <c r="K11" s="19">
        <f t="shared" ref="K11:K39" si="1">+J11/96600</f>
        <v>0</v>
      </c>
      <c r="L11" s="13"/>
      <c r="M11" s="14"/>
      <c r="N11" s="14"/>
      <c r="O11" s="14"/>
      <c r="P11" s="14"/>
      <c r="Q11" s="14"/>
      <c r="R11" s="14"/>
      <c r="S11" s="14"/>
      <c r="T11" s="14"/>
      <c r="U11" s="2"/>
      <c r="V11" s="2"/>
      <c r="W11" s="2"/>
      <c r="X11" s="2"/>
      <c r="Y11" s="2"/>
      <c r="Z11" s="2"/>
      <c r="AA11" s="2"/>
      <c r="AB11" s="2"/>
    </row>
    <row r="12" spans="1:28" s="3" customFormat="1" ht="20.25">
      <c r="A12" s="15"/>
      <c r="B12" s="16"/>
      <c r="C12" s="17"/>
      <c r="D12" s="18"/>
      <c r="E12" s="18"/>
      <c r="F12" s="18"/>
      <c r="G12" s="18"/>
      <c r="H12" s="18"/>
      <c r="I12" s="19">
        <f t="shared" ref="I12:I41" si="2">+(D12+E12+F12+G12+H12)/5</f>
        <v>0</v>
      </c>
      <c r="J12" s="19">
        <f t="shared" si="0"/>
        <v>0</v>
      </c>
      <c r="K12" s="19">
        <f t="shared" si="1"/>
        <v>0</v>
      </c>
      <c r="L12" s="20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2"/>
      <c r="X12" s="2"/>
      <c r="Y12" s="2"/>
      <c r="Z12" s="2"/>
      <c r="AA12" s="2"/>
      <c r="AB12" s="2"/>
    </row>
    <row r="13" spans="1:28" s="3" customFormat="1" ht="20.25">
      <c r="A13" s="15"/>
      <c r="B13" s="16"/>
      <c r="C13" s="17"/>
      <c r="D13" s="18"/>
      <c r="E13" s="18"/>
      <c r="F13" s="18"/>
      <c r="G13" s="18"/>
      <c r="H13" s="18"/>
      <c r="I13" s="19">
        <f t="shared" si="2"/>
        <v>0</v>
      </c>
      <c r="J13" s="19">
        <f t="shared" si="0"/>
        <v>0</v>
      </c>
      <c r="K13" s="19">
        <f t="shared" si="1"/>
        <v>0</v>
      </c>
      <c r="L13" s="20"/>
      <c r="M13" s="14"/>
      <c r="N13" s="14"/>
      <c r="O13" s="14"/>
      <c r="P13" s="14"/>
      <c r="Q13" s="14"/>
      <c r="R13" s="14"/>
      <c r="S13" s="14"/>
      <c r="T13" s="14"/>
      <c r="U13" s="2"/>
      <c r="V13" s="2"/>
      <c r="W13" s="2"/>
      <c r="X13" s="2"/>
      <c r="Y13" s="2"/>
      <c r="Z13" s="2"/>
      <c r="AA13" s="2"/>
      <c r="AB13" s="2"/>
    </row>
    <row r="14" spans="1:28" s="3" customFormat="1" ht="20.25">
      <c r="A14" s="15"/>
      <c r="B14" s="16"/>
      <c r="C14" s="17"/>
      <c r="D14" s="21"/>
      <c r="E14" s="18"/>
      <c r="F14" s="18"/>
      <c r="G14" s="18"/>
      <c r="H14" s="18"/>
      <c r="I14" s="19">
        <f t="shared" si="2"/>
        <v>0</v>
      </c>
      <c r="J14" s="19">
        <f t="shared" si="0"/>
        <v>0</v>
      </c>
      <c r="K14" s="19">
        <f t="shared" si="1"/>
        <v>0</v>
      </c>
      <c r="L14" s="20"/>
      <c r="M14" s="14"/>
      <c r="N14" s="14"/>
      <c r="O14" s="14"/>
      <c r="P14" s="14"/>
      <c r="Q14" s="14"/>
      <c r="R14" s="14"/>
      <c r="S14" s="14"/>
      <c r="T14" s="14"/>
      <c r="U14" s="2"/>
      <c r="V14" s="2"/>
      <c r="W14" s="2"/>
      <c r="X14" s="2"/>
      <c r="Y14" s="2"/>
      <c r="Z14" s="2"/>
      <c r="AA14" s="2"/>
      <c r="AB14" s="2"/>
    </row>
    <row r="15" spans="1:28" s="3" customFormat="1" ht="20.25">
      <c r="A15" s="15"/>
      <c r="B15" s="16"/>
      <c r="C15" s="17"/>
      <c r="D15" s="21"/>
      <c r="E15" s="18"/>
      <c r="F15" s="18"/>
      <c r="G15" s="18"/>
      <c r="H15" s="18"/>
      <c r="I15" s="19">
        <f t="shared" si="2"/>
        <v>0</v>
      </c>
      <c r="J15" s="19">
        <f t="shared" si="0"/>
        <v>0</v>
      </c>
      <c r="K15" s="19">
        <f t="shared" si="1"/>
        <v>0</v>
      </c>
      <c r="L15" s="20"/>
      <c r="M15" s="14"/>
      <c r="N15" s="14"/>
      <c r="O15" s="14"/>
      <c r="P15" s="14"/>
      <c r="Q15" s="14"/>
      <c r="R15" s="14"/>
      <c r="S15" s="14"/>
      <c r="T15" s="14"/>
      <c r="U15" s="2"/>
      <c r="V15" s="2"/>
      <c r="W15" s="2"/>
      <c r="X15" s="2"/>
      <c r="Y15" s="2"/>
      <c r="Z15" s="2"/>
      <c r="AA15" s="2"/>
      <c r="AB15" s="2"/>
    </row>
    <row r="16" spans="1:28" s="3" customFormat="1" ht="20.25">
      <c r="A16" s="15"/>
      <c r="B16" s="16"/>
      <c r="C16" s="17"/>
      <c r="D16" s="21"/>
      <c r="E16" s="18"/>
      <c r="F16" s="18"/>
      <c r="G16" s="18"/>
      <c r="H16" s="18"/>
      <c r="I16" s="19">
        <f t="shared" si="2"/>
        <v>0</v>
      </c>
      <c r="J16" s="19">
        <f t="shared" si="0"/>
        <v>0</v>
      </c>
      <c r="K16" s="19">
        <f t="shared" si="1"/>
        <v>0</v>
      </c>
      <c r="L16" s="20"/>
      <c r="M16" s="14"/>
      <c r="N16" s="14"/>
      <c r="O16" s="14"/>
      <c r="P16" s="14"/>
      <c r="Q16" s="14"/>
      <c r="R16" s="14"/>
      <c r="S16" s="14"/>
      <c r="T16" s="14"/>
      <c r="U16" s="2"/>
      <c r="V16" s="2"/>
      <c r="W16" s="2"/>
      <c r="X16" s="2"/>
      <c r="Y16" s="2"/>
      <c r="Z16" s="2"/>
      <c r="AA16" s="2"/>
      <c r="AB16" s="2"/>
    </row>
    <row r="17" spans="1:28" s="3" customFormat="1" ht="20.25">
      <c r="A17" s="15"/>
      <c r="B17" s="16"/>
      <c r="C17" s="17"/>
      <c r="D17" s="21"/>
      <c r="E17" s="18"/>
      <c r="F17" s="18"/>
      <c r="G17" s="18"/>
      <c r="H17" s="18"/>
      <c r="I17" s="19">
        <f t="shared" si="2"/>
        <v>0</v>
      </c>
      <c r="J17" s="19">
        <f t="shared" si="0"/>
        <v>0</v>
      </c>
      <c r="K17" s="19">
        <f t="shared" si="1"/>
        <v>0</v>
      </c>
      <c r="L17" s="20"/>
      <c r="M17" s="14"/>
      <c r="N17" s="14"/>
      <c r="O17" s="14"/>
      <c r="P17" s="14"/>
      <c r="Q17" s="14"/>
      <c r="R17" s="14"/>
      <c r="S17" s="14"/>
      <c r="T17" s="14"/>
      <c r="U17" s="2"/>
      <c r="V17" s="2"/>
      <c r="W17" s="2"/>
      <c r="X17" s="2"/>
      <c r="Y17" s="2"/>
      <c r="Z17" s="2"/>
      <c r="AA17" s="2"/>
      <c r="AB17" s="2"/>
    </row>
    <row r="18" spans="1:28" s="3" customFormat="1" ht="20.25">
      <c r="A18" s="15"/>
      <c r="B18" s="16"/>
      <c r="C18" s="17"/>
      <c r="D18" s="21"/>
      <c r="E18" s="18"/>
      <c r="F18" s="18"/>
      <c r="G18" s="18"/>
      <c r="H18" s="18"/>
      <c r="I18" s="19">
        <f t="shared" si="2"/>
        <v>0</v>
      </c>
      <c r="J18" s="19">
        <f t="shared" si="0"/>
        <v>0</v>
      </c>
      <c r="K18" s="19">
        <f t="shared" si="1"/>
        <v>0</v>
      </c>
      <c r="L18" s="20"/>
      <c r="M18" s="14"/>
      <c r="N18" s="14"/>
      <c r="O18" s="14"/>
      <c r="P18" s="14"/>
      <c r="Q18" s="14"/>
      <c r="R18" s="14"/>
      <c r="S18" s="14"/>
      <c r="T18" s="14"/>
      <c r="U18" s="2"/>
      <c r="V18" s="2"/>
      <c r="W18" s="2"/>
      <c r="X18" s="2"/>
      <c r="Y18" s="2"/>
      <c r="Z18" s="2"/>
      <c r="AA18" s="2"/>
      <c r="AB18" s="2"/>
    </row>
    <row r="19" spans="1:28" s="3" customFormat="1" ht="20.25">
      <c r="A19" s="15"/>
      <c r="B19" s="16"/>
      <c r="C19" s="17"/>
      <c r="D19" s="21"/>
      <c r="E19" s="18"/>
      <c r="F19" s="18"/>
      <c r="G19" s="18"/>
      <c r="H19" s="18"/>
      <c r="I19" s="19">
        <f t="shared" si="2"/>
        <v>0</v>
      </c>
      <c r="J19" s="19">
        <f t="shared" si="0"/>
        <v>0</v>
      </c>
      <c r="K19" s="19">
        <f t="shared" si="1"/>
        <v>0</v>
      </c>
      <c r="L19" s="20"/>
      <c r="M19" s="14"/>
      <c r="N19" s="14"/>
      <c r="O19" s="14"/>
      <c r="P19" s="14"/>
      <c r="Q19" s="14"/>
      <c r="R19" s="14"/>
      <c r="S19" s="14"/>
      <c r="T19" s="14"/>
      <c r="U19" s="2"/>
      <c r="V19" s="2"/>
      <c r="W19" s="2"/>
      <c r="X19" s="2"/>
      <c r="Y19" s="2"/>
      <c r="Z19" s="2"/>
      <c r="AA19" s="2"/>
      <c r="AB19" s="2"/>
    </row>
    <row r="20" spans="1:28" s="3" customFormat="1" ht="20.25">
      <c r="A20" s="15"/>
      <c r="B20" s="16"/>
      <c r="C20" s="17"/>
      <c r="D20" s="21"/>
      <c r="E20" s="18"/>
      <c r="F20" s="18"/>
      <c r="G20" s="18"/>
      <c r="H20" s="18"/>
      <c r="I20" s="19">
        <f t="shared" si="2"/>
        <v>0</v>
      </c>
      <c r="J20" s="19">
        <f t="shared" si="0"/>
        <v>0</v>
      </c>
      <c r="K20" s="19">
        <f t="shared" si="1"/>
        <v>0</v>
      </c>
      <c r="L20" s="20"/>
      <c r="M20" s="14"/>
      <c r="N20" s="14"/>
      <c r="O20" s="14"/>
      <c r="P20" s="14"/>
      <c r="Q20" s="14"/>
      <c r="R20" s="14"/>
      <c r="S20" s="14"/>
      <c r="T20" s="14"/>
      <c r="U20" s="2"/>
      <c r="V20" s="2"/>
      <c r="W20" s="2"/>
      <c r="X20" s="2"/>
      <c r="Y20" s="2"/>
      <c r="Z20" s="2"/>
      <c r="AA20" s="2"/>
      <c r="AB20" s="2"/>
    </row>
    <row r="21" spans="1:28" s="3" customFormat="1" ht="20.25">
      <c r="A21" s="15"/>
      <c r="B21" s="16"/>
      <c r="C21" s="17"/>
      <c r="D21" s="21"/>
      <c r="E21" s="18"/>
      <c r="F21" s="18"/>
      <c r="G21" s="18"/>
      <c r="H21" s="18"/>
      <c r="I21" s="19">
        <f t="shared" si="2"/>
        <v>0</v>
      </c>
      <c r="J21" s="19">
        <f t="shared" si="0"/>
        <v>0</v>
      </c>
      <c r="K21" s="19">
        <f t="shared" si="1"/>
        <v>0</v>
      </c>
      <c r="L21" s="20"/>
      <c r="M21" s="14"/>
      <c r="N21" s="14"/>
      <c r="O21" s="14"/>
      <c r="P21" s="14"/>
      <c r="Q21" s="14"/>
      <c r="R21" s="14"/>
      <c r="S21" s="14"/>
      <c r="T21" s="14"/>
      <c r="U21" s="2"/>
      <c r="V21" s="2"/>
      <c r="W21" s="2"/>
      <c r="X21" s="2"/>
      <c r="Y21" s="2"/>
      <c r="Z21" s="2"/>
      <c r="AA21" s="2"/>
      <c r="AB21" s="2"/>
    </row>
    <row r="22" spans="1:28" s="3" customFormat="1" ht="20.25">
      <c r="A22" s="15"/>
      <c r="B22" s="16"/>
      <c r="C22" s="17"/>
      <c r="D22" s="21"/>
      <c r="E22" s="18"/>
      <c r="F22" s="18"/>
      <c r="G22" s="18"/>
      <c r="H22" s="18"/>
      <c r="I22" s="19">
        <f t="shared" si="2"/>
        <v>0</v>
      </c>
      <c r="J22" s="19">
        <f t="shared" si="0"/>
        <v>0</v>
      </c>
      <c r="K22" s="19">
        <f t="shared" si="1"/>
        <v>0</v>
      </c>
      <c r="L22" s="20"/>
      <c r="M22" s="14"/>
      <c r="N22" s="14"/>
      <c r="O22" s="14"/>
      <c r="P22" s="14"/>
      <c r="Q22" s="14"/>
      <c r="R22" s="14"/>
      <c r="S22" s="14"/>
      <c r="T22" s="14"/>
      <c r="U22" s="2"/>
      <c r="V22" s="2"/>
      <c r="W22" s="2"/>
      <c r="X22" s="2"/>
      <c r="Y22" s="2"/>
      <c r="Z22" s="2"/>
      <c r="AA22" s="2"/>
      <c r="AB22" s="2"/>
    </row>
    <row r="23" spans="1:28" s="3" customFormat="1" ht="20.25">
      <c r="A23" s="15"/>
      <c r="B23" s="16"/>
      <c r="C23" s="17"/>
      <c r="D23" s="21"/>
      <c r="E23" s="18"/>
      <c r="F23" s="18"/>
      <c r="G23" s="18"/>
      <c r="H23" s="18"/>
      <c r="I23" s="19">
        <f t="shared" si="2"/>
        <v>0</v>
      </c>
      <c r="J23" s="19">
        <f t="shared" si="0"/>
        <v>0</v>
      </c>
      <c r="K23" s="19">
        <f t="shared" si="1"/>
        <v>0</v>
      </c>
      <c r="L23" s="20"/>
      <c r="M23" s="14"/>
      <c r="N23" s="14"/>
      <c r="O23" s="14"/>
      <c r="P23" s="14"/>
      <c r="Q23" s="14"/>
      <c r="R23" s="14"/>
      <c r="S23" s="14"/>
      <c r="T23" s="14"/>
      <c r="U23" s="2"/>
      <c r="V23" s="2"/>
      <c r="W23" s="2"/>
      <c r="X23" s="2"/>
      <c r="Y23" s="2"/>
      <c r="Z23" s="2"/>
      <c r="AA23" s="2"/>
      <c r="AB23" s="2"/>
    </row>
    <row r="24" spans="1:28" s="3" customFormat="1" ht="20.25">
      <c r="A24" s="15"/>
      <c r="B24" s="16"/>
      <c r="C24" s="17"/>
      <c r="D24" s="21"/>
      <c r="E24" s="18"/>
      <c r="F24" s="18"/>
      <c r="G24" s="18"/>
      <c r="H24" s="18"/>
      <c r="I24" s="19">
        <f t="shared" si="2"/>
        <v>0</v>
      </c>
      <c r="J24" s="19">
        <f t="shared" si="0"/>
        <v>0</v>
      </c>
      <c r="K24" s="19">
        <f t="shared" si="1"/>
        <v>0</v>
      </c>
      <c r="L24" s="20"/>
      <c r="M24" s="14"/>
      <c r="N24" s="14"/>
      <c r="O24" s="14"/>
      <c r="P24" s="14"/>
      <c r="Q24" s="14"/>
      <c r="R24" s="14"/>
      <c r="S24" s="14"/>
      <c r="T24" s="14"/>
      <c r="U24" s="2"/>
      <c r="V24" s="2"/>
      <c r="W24" s="2"/>
      <c r="X24" s="2"/>
      <c r="Y24" s="2"/>
      <c r="Z24" s="2"/>
      <c r="AA24" s="2"/>
      <c r="AB24" s="2"/>
    </row>
    <row r="25" spans="1:28" s="3" customFormat="1" ht="20.25">
      <c r="A25" s="15"/>
      <c r="B25" s="16"/>
      <c r="C25" s="17"/>
      <c r="D25" s="21"/>
      <c r="E25" s="18"/>
      <c r="F25" s="18"/>
      <c r="G25" s="18"/>
      <c r="H25" s="18"/>
      <c r="I25" s="19">
        <f t="shared" si="2"/>
        <v>0</v>
      </c>
      <c r="J25" s="19">
        <f t="shared" si="0"/>
        <v>0</v>
      </c>
      <c r="K25" s="19">
        <f t="shared" si="1"/>
        <v>0</v>
      </c>
      <c r="L25" s="20"/>
      <c r="M25" s="14"/>
      <c r="N25" s="14"/>
      <c r="O25" s="14"/>
      <c r="P25" s="14"/>
      <c r="Q25" s="14"/>
      <c r="R25" s="14"/>
      <c r="S25" s="14"/>
      <c r="T25" s="14"/>
      <c r="U25" s="2"/>
      <c r="V25" s="2"/>
      <c r="W25" s="2"/>
      <c r="X25" s="2"/>
      <c r="Y25" s="2"/>
      <c r="Z25" s="2"/>
      <c r="AA25" s="2"/>
      <c r="AB25" s="2"/>
    </row>
    <row r="26" spans="1:28" s="3" customFormat="1" ht="20.25">
      <c r="A26" s="15"/>
      <c r="B26" s="16"/>
      <c r="C26" s="17"/>
      <c r="D26" s="21"/>
      <c r="E26" s="18"/>
      <c r="F26" s="18"/>
      <c r="G26" s="18"/>
      <c r="H26" s="18"/>
      <c r="I26" s="19">
        <f t="shared" si="2"/>
        <v>0</v>
      </c>
      <c r="J26" s="19">
        <f t="shared" si="0"/>
        <v>0</v>
      </c>
      <c r="K26" s="19">
        <f t="shared" si="1"/>
        <v>0</v>
      </c>
      <c r="L26" s="20"/>
      <c r="M26" s="14"/>
      <c r="N26" s="14"/>
      <c r="O26" s="14"/>
      <c r="P26" s="14"/>
      <c r="Q26" s="14"/>
      <c r="R26" s="14"/>
      <c r="S26" s="14"/>
      <c r="T26" s="14"/>
      <c r="U26" s="2"/>
      <c r="V26" s="2"/>
      <c r="W26" s="2"/>
      <c r="X26" s="2"/>
      <c r="Y26" s="2"/>
      <c r="Z26" s="2"/>
      <c r="AA26" s="2"/>
      <c r="AB26" s="2"/>
    </row>
    <row r="27" spans="1:28" s="3" customFormat="1" ht="20.25">
      <c r="A27" s="15"/>
      <c r="B27" s="16"/>
      <c r="C27" s="17"/>
      <c r="D27" s="21"/>
      <c r="E27" s="18"/>
      <c r="F27" s="18"/>
      <c r="G27" s="18"/>
      <c r="H27" s="18"/>
      <c r="I27" s="19">
        <f t="shared" si="2"/>
        <v>0</v>
      </c>
      <c r="J27" s="19">
        <f t="shared" si="0"/>
        <v>0</v>
      </c>
      <c r="K27" s="19">
        <f t="shared" si="1"/>
        <v>0</v>
      </c>
      <c r="L27" s="20"/>
      <c r="M27" s="14"/>
      <c r="N27" s="14"/>
      <c r="O27" s="14"/>
      <c r="P27" s="14"/>
      <c r="Q27" s="14"/>
      <c r="R27" s="14"/>
      <c r="S27" s="14"/>
      <c r="T27" s="14"/>
      <c r="U27" s="2"/>
      <c r="V27" s="2"/>
      <c r="W27" s="2"/>
      <c r="X27" s="2"/>
      <c r="Y27" s="2"/>
      <c r="Z27" s="2"/>
      <c r="AA27" s="2"/>
      <c r="AB27" s="2"/>
    </row>
    <row r="28" spans="1:28" s="3" customFormat="1" ht="20.25">
      <c r="A28" s="15"/>
      <c r="B28" s="16"/>
      <c r="C28" s="17"/>
      <c r="D28" s="21"/>
      <c r="E28" s="18"/>
      <c r="F28" s="18"/>
      <c r="G28" s="18"/>
      <c r="H28" s="18"/>
      <c r="I28" s="19">
        <f t="shared" si="2"/>
        <v>0</v>
      </c>
      <c r="J28" s="19">
        <f t="shared" si="0"/>
        <v>0</v>
      </c>
      <c r="K28" s="19">
        <f t="shared" si="1"/>
        <v>0</v>
      </c>
      <c r="L28" s="20"/>
      <c r="M28" s="14"/>
      <c r="N28" s="14"/>
      <c r="O28" s="14"/>
      <c r="P28" s="14"/>
      <c r="Q28" s="14"/>
      <c r="R28" s="14"/>
      <c r="S28" s="14"/>
      <c r="T28" s="14"/>
      <c r="U28" s="2"/>
      <c r="V28" s="2"/>
      <c r="W28" s="2"/>
      <c r="X28" s="2"/>
      <c r="Y28" s="2"/>
      <c r="Z28" s="2"/>
      <c r="AA28" s="2"/>
      <c r="AB28" s="2"/>
    </row>
    <row r="29" spans="1:28" s="3" customFormat="1" ht="20.25">
      <c r="A29" s="15"/>
      <c r="B29" s="16"/>
      <c r="C29" s="17"/>
      <c r="D29" s="21"/>
      <c r="E29" s="18"/>
      <c r="F29" s="18"/>
      <c r="G29" s="18"/>
      <c r="H29" s="18"/>
      <c r="I29" s="19">
        <f t="shared" si="2"/>
        <v>0</v>
      </c>
      <c r="J29" s="19">
        <f t="shared" si="0"/>
        <v>0</v>
      </c>
      <c r="K29" s="19">
        <f t="shared" si="1"/>
        <v>0</v>
      </c>
      <c r="L29" s="20"/>
      <c r="M29" s="14"/>
      <c r="N29" s="14"/>
      <c r="O29" s="14"/>
      <c r="P29" s="14"/>
      <c r="Q29" s="14"/>
      <c r="R29" s="14"/>
      <c r="S29" s="14"/>
      <c r="T29" s="14"/>
      <c r="U29" s="2"/>
      <c r="V29" s="2"/>
      <c r="W29" s="2"/>
      <c r="X29" s="2"/>
      <c r="Y29" s="2"/>
      <c r="Z29" s="2"/>
      <c r="AA29" s="2"/>
      <c r="AB29" s="2"/>
    </row>
    <row r="30" spans="1:28" s="3" customFormat="1" ht="20.25">
      <c r="A30" s="15"/>
      <c r="B30" s="16"/>
      <c r="C30" s="17"/>
      <c r="D30" s="21"/>
      <c r="E30" s="18"/>
      <c r="F30" s="18"/>
      <c r="G30" s="18"/>
      <c r="H30" s="18"/>
      <c r="I30" s="19">
        <f t="shared" si="2"/>
        <v>0</v>
      </c>
      <c r="J30" s="19">
        <f t="shared" si="0"/>
        <v>0</v>
      </c>
      <c r="K30" s="19">
        <f t="shared" si="1"/>
        <v>0</v>
      </c>
      <c r="L30" s="20"/>
      <c r="M30" s="14"/>
      <c r="N30" s="14"/>
      <c r="O30" s="14"/>
      <c r="P30" s="14"/>
      <c r="Q30" s="14"/>
      <c r="R30" s="14"/>
      <c r="S30" s="14"/>
      <c r="T30" s="14"/>
      <c r="U30" s="2"/>
      <c r="V30" s="2"/>
      <c r="W30" s="2"/>
      <c r="X30" s="2"/>
      <c r="Y30" s="2"/>
      <c r="Z30" s="2"/>
      <c r="AA30" s="2"/>
      <c r="AB30" s="2"/>
    </row>
    <row r="31" spans="1:28" s="3" customFormat="1" ht="20.25">
      <c r="A31" s="15"/>
      <c r="B31" s="16"/>
      <c r="C31" s="17"/>
      <c r="D31" s="21"/>
      <c r="E31" s="18"/>
      <c r="F31" s="18"/>
      <c r="G31" s="18"/>
      <c r="H31" s="18"/>
      <c r="I31" s="19">
        <f t="shared" si="2"/>
        <v>0</v>
      </c>
      <c r="J31" s="19">
        <f t="shared" si="0"/>
        <v>0</v>
      </c>
      <c r="K31" s="19">
        <f t="shared" si="1"/>
        <v>0</v>
      </c>
      <c r="L31" s="20"/>
      <c r="M31" s="14"/>
      <c r="N31" s="14"/>
      <c r="O31" s="14"/>
      <c r="P31" s="14"/>
      <c r="Q31" s="14"/>
      <c r="R31" s="14"/>
      <c r="S31" s="14"/>
      <c r="T31" s="14"/>
      <c r="U31" s="2"/>
      <c r="V31" s="2"/>
      <c r="W31" s="2"/>
      <c r="X31" s="2"/>
      <c r="Y31" s="2"/>
      <c r="Z31" s="2"/>
      <c r="AA31" s="2"/>
      <c r="AB31" s="2"/>
    </row>
    <row r="32" spans="1:28" s="3" customFormat="1" ht="20.25">
      <c r="A32" s="15"/>
      <c r="B32" s="16"/>
      <c r="C32" s="17"/>
      <c r="D32" s="21"/>
      <c r="E32" s="18"/>
      <c r="F32" s="18"/>
      <c r="G32" s="18"/>
      <c r="H32" s="18"/>
      <c r="I32" s="19">
        <f t="shared" si="2"/>
        <v>0</v>
      </c>
      <c r="J32" s="19">
        <f t="shared" si="0"/>
        <v>0</v>
      </c>
      <c r="K32" s="19">
        <f t="shared" si="1"/>
        <v>0</v>
      </c>
      <c r="L32" s="20"/>
      <c r="M32" s="14"/>
      <c r="N32" s="14"/>
      <c r="O32" s="14"/>
      <c r="P32" s="14"/>
      <c r="Q32" s="14"/>
      <c r="R32" s="14"/>
      <c r="S32" s="14"/>
      <c r="T32" s="14"/>
      <c r="U32" s="2"/>
      <c r="V32" s="2"/>
      <c r="W32" s="2"/>
      <c r="X32" s="2"/>
      <c r="Y32" s="2"/>
      <c r="Z32" s="2"/>
      <c r="AA32" s="2"/>
      <c r="AB32" s="2"/>
    </row>
    <row r="33" spans="1:28" s="3" customFormat="1" ht="20.25">
      <c r="A33" s="15"/>
      <c r="B33" s="16"/>
      <c r="C33" s="17"/>
      <c r="D33" s="21"/>
      <c r="E33" s="18"/>
      <c r="F33" s="18"/>
      <c r="G33" s="18"/>
      <c r="H33" s="18"/>
      <c r="I33" s="19">
        <f t="shared" si="2"/>
        <v>0</v>
      </c>
      <c r="J33" s="19">
        <f t="shared" si="0"/>
        <v>0</v>
      </c>
      <c r="K33" s="19">
        <f t="shared" si="1"/>
        <v>0</v>
      </c>
      <c r="L33" s="20"/>
      <c r="M33" s="14"/>
      <c r="N33" s="14"/>
      <c r="O33" s="14"/>
      <c r="P33" s="14"/>
      <c r="Q33" s="14"/>
      <c r="R33" s="14"/>
      <c r="S33" s="14"/>
      <c r="T33" s="14"/>
      <c r="U33" s="2"/>
      <c r="V33" s="2"/>
      <c r="W33" s="2"/>
      <c r="X33" s="2"/>
      <c r="Y33" s="2"/>
      <c r="Z33" s="2"/>
      <c r="AA33" s="2"/>
      <c r="AB33" s="2"/>
    </row>
    <row r="34" spans="1:28" s="3" customFormat="1" ht="20.25">
      <c r="A34" s="22"/>
      <c r="B34" s="23"/>
      <c r="C34" s="17"/>
      <c r="D34" s="21"/>
      <c r="E34" s="18"/>
      <c r="F34" s="18"/>
      <c r="G34" s="18"/>
      <c r="H34" s="18"/>
      <c r="I34" s="19">
        <f t="shared" si="2"/>
        <v>0</v>
      </c>
      <c r="J34" s="19">
        <f t="shared" si="0"/>
        <v>0</v>
      </c>
      <c r="K34" s="19">
        <f t="shared" si="1"/>
        <v>0</v>
      </c>
      <c r="L34" s="20"/>
      <c r="M34" s="14"/>
      <c r="N34" s="14"/>
      <c r="O34" s="14"/>
      <c r="P34" s="14"/>
      <c r="Q34" s="14"/>
      <c r="R34" s="14"/>
      <c r="S34" s="14"/>
      <c r="T34" s="14"/>
      <c r="U34" s="2"/>
      <c r="V34" s="2"/>
      <c r="W34" s="2"/>
      <c r="X34" s="2"/>
      <c r="Y34" s="2"/>
      <c r="Z34" s="2"/>
      <c r="AA34" s="2"/>
      <c r="AB34" s="2"/>
    </row>
    <row r="35" spans="1:28" s="3" customFormat="1" ht="20.25">
      <c r="A35" s="22"/>
      <c r="B35" s="23"/>
      <c r="C35" s="17"/>
      <c r="D35" s="21"/>
      <c r="E35" s="18"/>
      <c r="F35" s="18"/>
      <c r="G35" s="18"/>
      <c r="H35" s="18"/>
      <c r="I35" s="19">
        <f t="shared" si="2"/>
        <v>0</v>
      </c>
      <c r="J35" s="19">
        <f t="shared" si="0"/>
        <v>0</v>
      </c>
      <c r="K35" s="19">
        <f t="shared" si="1"/>
        <v>0</v>
      </c>
      <c r="L35" s="20"/>
      <c r="M35" s="14"/>
      <c r="N35" s="14"/>
      <c r="O35" s="14"/>
      <c r="P35" s="14"/>
      <c r="Q35" s="14"/>
      <c r="R35" s="14"/>
      <c r="S35" s="14"/>
      <c r="T35" s="14"/>
      <c r="U35" s="2"/>
      <c r="V35" s="2"/>
      <c r="W35" s="2"/>
      <c r="X35" s="2"/>
      <c r="Y35" s="2"/>
      <c r="Z35" s="2"/>
      <c r="AA35" s="2"/>
      <c r="AB35" s="2"/>
    </row>
    <row r="36" spans="1:28" s="3" customFormat="1" ht="20.25">
      <c r="A36" s="22"/>
      <c r="B36" s="23"/>
      <c r="C36" s="17"/>
      <c r="D36" s="24"/>
      <c r="E36" s="25"/>
      <c r="F36" s="25"/>
      <c r="G36" s="25"/>
      <c r="H36" s="25"/>
      <c r="I36" s="19">
        <f t="shared" si="2"/>
        <v>0</v>
      </c>
      <c r="J36" s="19">
        <f t="shared" si="0"/>
        <v>0</v>
      </c>
      <c r="K36" s="19">
        <f t="shared" si="1"/>
        <v>0</v>
      </c>
      <c r="L36" s="20"/>
      <c r="M36" s="14"/>
      <c r="N36" s="14"/>
      <c r="O36" s="14"/>
      <c r="P36" s="14"/>
      <c r="Q36" s="14"/>
      <c r="R36" s="14"/>
      <c r="S36" s="14"/>
      <c r="T36" s="14"/>
      <c r="U36" s="2"/>
      <c r="V36" s="2"/>
      <c r="W36" s="2"/>
      <c r="X36" s="2"/>
      <c r="Y36" s="2"/>
      <c r="Z36" s="2"/>
      <c r="AA36" s="2"/>
      <c r="AB36" s="2"/>
    </row>
    <row r="37" spans="1:28" s="3" customFormat="1" ht="20.25">
      <c r="A37" s="22"/>
      <c r="B37" s="23"/>
      <c r="C37" s="17"/>
      <c r="D37" s="17"/>
      <c r="E37" s="17"/>
      <c r="F37" s="19"/>
      <c r="G37" s="19"/>
      <c r="H37" s="19"/>
      <c r="I37" s="19">
        <f t="shared" si="2"/>
        <v>0</v>
      </c>
      <c r="J37" s="19">
        <f t="shared" si="0"/>
        <v>0</v>
      </c>
      <c r="K37" s="19">
        <f t="shared" si="1"/>
        <v>0</v>
      </c>
      <c r="L37" s="26"/>
      <c r="M37" s="14"/>
      <c r="N37" s="14"/>
      <c r="O37" s="2"/>
      <c r="P37" s="2"/>
      <c r="Q37" s="2"/>
      <c r="R37" s="2"/>
      <c r="S37" s="2"/>
      <c r="T37" s="2"/>
      <c r="U37" s="2"/>
      <c r="V37" s="2"/>
    </row>
    <row r="38" spans="1:28" s="3" customFormat="1" ht="20.25">
      <c r="A38" s="22"/>
      <c r="B38" s="23"/>
      <c r="C38" s="17"/>
      <c r="D38" s="17"/>
      <c r="E38" s="17"/>
      <c r="F38" s="19"/>
      <c r="G38" s="19"/>
      <c r="H38" s="19"/>
      <c r="I38" s="19">
        <f t="shared" si="2"/>
        <v>0</v>
      </c>
      <c r="J38" s="19">
        <f t="shared" si="0"/>
        <v>0</v>
      </c>
      <c r="K38" s="19">
        <f t="shared" si="1"/>
        <v>0</v>
      </c>
      <c r="L38" s="26"/>
      <c r="M38" s="14"/>
      <c r="N38" s="14"/>
      <c r="O38" s="2"/>
      <c r="P38" s="2"/>
      <c r="Q38" s="2"/>
      <c r="R38" s="2"/>
      <c r="S38" s="2"/>
      <c r="T38" s="2"/>
      <c r="U38" s="2"/>
      <c r="V38" s="2"/>
    </row>
    <row r="39" spans="1:28" s="3" customFormat="1" ht="20.25">
      <c r="A39" s="22"/>
      <c r="B39" s="23"/>
      <c r="C39" s="17"/>
      <c r="D39" s="17"/>
      <c r="E39" s="17"/>
      <c r="F39" s="19"/>
      <c r="G39" s="19"/>
      <c r="H39" s="19"/>
      <c r="I39" s="19">
        <f t="shared" si="2"/>
        <v>0</v>
      </c>
      <c r="J39" s="19">
        <f t="shared" si="0"/>
        <v>0</v>
      </c>
      <c r="K39" s="19">
        <f t="shared" si="1"/>
        <v>0</v>
      </c>
      <c r="L39" s="26"/>
      <c r="M39" s="14"/>
      <c r="N39" s="14"/>
      <c r="O39" s="2"/>
      <c r="P39" s="2"/>
      <c r="Q39" s="2"/>
      <c r="R39" s="2"/>
      <c r="S39" s="2"/>
      <c r="T39" s="2"/>
      <c r="U39" s="2"/>
      <c r="V39" s="2"/>
    </row>
    <row r="40" spans="1:28" s="3" customFormat="1" ht="20.25">
      <c r="A40" s="28"/>
      <c r="B40" s="23"/>
      <c r="C40" s="17"/>
      <c r="D40" s="17"/>
      <c r="E40" s="17"/>
      <c r="F40" s="19"/>
      <c r="G40" s="19"/>
      <c r="H40" s="19"/>
      <c r="I40" s="19">
        <f t="shared" si="2"/>
        <v>0</v>
      </c>
      <c r="J40" s="19">
        <f>+I40*C40</f>
        <v>0</v>
      </c>
      <c r="K40" s="19">
        <f>+J40/96600</f>
        <v>0</v>
      </c>
      <c r="L40" s="26"/>
      <c r="M40" s="14"/>
      <c r="N40" s="14"/>
      <c r="O40" s="2"/>
      <c r="P40" s="2"/>
      <c r="Q40" s="2"/>
      <c r="R40" s="2"/>
      <c r="S40" s="2"/>
      <c r="T40" s="2"/>
      <c r="U40" s="2"/>
      <c r="V40" s="2"/>
    </row>
    <row r="41" spans="1:28" s="3" customFormat="1" ht="20.25">
      <c r="A41" s="29"/>
      <c r="B41" s="30"/>
      <c r="C41" s="31"/>
      <c r="D41" s="31"/>
      <c r="E41" s="31"/>
      <c r="F41" s="32"/>
      <c r="G41" s="32"/>
      <c r="H41" s="32"/>
      <c r="I41" s="19">
        <f t="shared" si="2"/>
        <v>0</v>
      </c>
      <c r="J41" s="32">
        <f>+I41*C41</f>
        <v>0</v>
      </c>
      <c r="K41" s="32">
        <f>+J41/96600</f>
        <v>0</v>
      </c>
      <c r="L41" s="35"/>
      <c r="M41" s="14"/>
      <c r="N41" s="14"/>
      <c r="O41" s="2"/>
      <c r="P41" s="2"/>
      <c r="Q41" s="2"/>
      <c r="R41" s="2"/>
      <c r="S41" s="2"/>
      <c r="T41" s="2"/>
      <c r="U41" s="2"/>
      <c r="V41" s="2"/>
    </row>
    <row r="42" spans="1:28" s="3" customFormat="1" ht="24.95" customHeight="1">
      <c r="A42" s="63"/>
      <c r="B42" s="14"/>
      <c r="C42" s="37"/>
      <c r="D42" s="37"/>
      <c r="E42" s="37"/>
      <c r="F42" s="63"/>
      <c r="G42" s="63"/>
      <c r="H42" s="63"/>
      <c r="I42" s="1" t="s">
        <v>3</v>
      </c>
      <c r="J42" s="1">
        <f>SUM(J12:J41)</f>
        <v>0</v>
      </c>
      <c r="K42" s="1">
        <f>SUM(K12:K41)</f>
        <v>0</v>
      </c>
      <c r="L42" s="38"/>
      <c r="M42" s="33"/>
      <c r="N42" s="33"/>
      <c r="O42" s="2"/>
      <c r="P42" s="2"/>
      <c r="Q42" s="2"/>
      <c r="R42" s="2"/>
      <c r="S42" s="2"/>
      <c r="T42" s="2"/>
      <c r="U42" s="2"/>
      <c r="V42" s="2"/>
    </row>
    <row r="43" spans="1:28" s="3" customFormat="1" ht="24.95" customHeight="1">
      <c r="A43" s="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27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8" s="39" customFormat="1" ht="24">
      <c r="A44" s="40"/>
      <c r="B44" s="41"/>
      <c r="C44" s="42"/>
      <c r="D44" s="41"/>
      <c r="E44" s="41"/>
      <c r="F44" s="43"/>
      <c r="G44" s="43"/>
      <c r="H44" s="43"/>
      <c r="I44" s="44"/>
      <c r="J44" s="44"/>
    </row>
    <row r="45" spans="1:28" s="39" customFormat="1" ht="42" customHeight="1">
      <c r="A45" s="145" t="s">
        <v>2</v>
      </c>
      <c r="B45" s="147" t="s">
        <v>6</v>
      </c>
      <c r="C45" s="149" t="s">
        <v>7</v>
      </c>
      <c r="D45" s="150"/>
      <c r="E45" s="150"/>
      <c r="F45" s="151"/>
      <c r="G45" s="62"/>
      <c r="H45" s="62"/>
      <c r="I45" s="152" t="s">
        <v>8</v>
      </c>
      <c r="J45" s="45"/>
    </row>
    <row r="46" spans="1:28" s="39" customFormat="1" ht="24">
      <c r="A46" s="146"/>
      <c r="B46" s="148"/>
      <c r="C46" s="46" t="s">
        <v>9</v>
      </c>
      <c r="D46" s="47" t="s">
        <v>10</v>
      </c>
      <c r="E46" s="48" t="s">
        <v>11</v>
      </c>
      <c r="F46" s="48" t="s">
        <v>12</v>
      </c>
      <c r="G46" s="48"/>
      <c r="H46" s="48"/>
      <c r="I46" s="152"/>
      <c r="J46" s="153"/>
    </row>
    <row r="47" spans="1:28" s="39" customFormat="1" ht="24">
      <c r="A47" s="56"/>
      <c r="B47" s="46"/>
      <c r="C47" s="47"/>
      <c r="D47" s="47"/>
      <c r="E47" s="48"/>
      <c r="F47" s="48"/>
      <c r="G47" s="48"/>
      <c r="H47" s="48"/>
      <c r="I47" s="55"/>
      <c r="J47" s="153"/>
    </row>
    <row r="48" spans="1:28" s="39" customFormat="1" ht="24">
      <c r="A48" s="56"/>
      <c r="B48" s="46"/>
      <c r="C48" s="47"/>
      <c r="D48" s="47"/>
      <c r="E48" s="48"/>
      <c r="F48" s="48"/>
      <c r="G48" s="48"/>
      <c r="H48" s="48"/>
      <c r="I48" s="55"/>
      <c r="J48" s="153"/>
    </row>
    <row r="49" spans="1:10" s="39" customFormat="1" ht="24">
      <c r="A49" s="56"/>
      <c r="B49" s="46"/>
      <c r="C49" s="49"/>
      <c r="D49" s="49"/>
      <c r="E49" s="50"/>
      <c r="F49" s="50"/>
      <c r="G49" s="50"/>
      <c r="H49" s="50"/>
      <c r="I49" s="55"/>
      <c r="J49" s="153"/>
    </row>
    <row r="50" spans="1:10" s="39" customFormat="1" ht="24">
      <c r="A50" s="56"/>
      <c r="B50" s="51"/>
      <c r="C50" s="49"/>
      <c r="D50" s="49"/>
      <c r="E50" s="50"/>
      <c r="F50" s="50"/>
      <c r="G50" s="50"/>
      <c r="H50" s="50"/>
      <c r="I50" s="55"/>
      <c r="J50" s="153"/>
    </row>
    <row r="51" spans="1:10" s="39" customFormat="1" ht="24">
      <c r="A51" s="57"/>
      <c r="B51" s="51"/>
      <c r="C51" s="49"/>
      <c r="D51" s="49"/>
      <c r="E51" s="50"/>
      <c r="F51" s="50"/>
      <c r="G51" s="50"/>
      <c r="H51" s="50"/>
      <c r="I51" s="55"/>
      <c r="J51" s="153"/>
    </row>
    <row r="52" spans="1:10" s="39" customFormat="1" ht="24">
      <c r="A52" s="48" t="s">
        <v>3</v>
      </c>
      <c r="B52" s="52"/>
      <c r="C52" s="46"/>
      <c r="D52" s="53"/>
      <c r="E52" s="53"/>
      <c r="F52" s="47"/>
      <c r="G52" s="47"/>
      <c r="H52" s="47"/>
      <c r="I52" s="55"/>
      <c r="J52" s="153"/>
    </row>
  </sheetData>
  <mergeCells count="26">
    <mergeCell ref="A9:A10"/>
    <mergeCell ref="B9:B10"/>
    <mergeCell ref="C9:C10"/>
    <mergeCell ref="D9:I9"/>
    <mergeCell ref="J9:J10"/>
    <mergeCell ref="U9:V9"/>
    <mergeCell ref="W9:X9"/>
    <mergeCell ref="Y9:Z9"/>
    <mergeCell ref="AA9:AB9"/>
    <mergeCell ref="K9:K10"/>
    <mergeCell ref="L9:L10"/>
    <mergeCell ref="M9:N9"/>
    <mergeCell ref="O9:P9"/>
    <mergeCell ref="Q9:R9"/>
    <mergeCell ref="S9:T9"/>
    <mergeCell ref="A45:A46"/>
    <mergeCell ref="B45:B46"/>
    <mergeCell ref="C45:F45"/>
    <mergeCell ref="I45:I46"/>
    <mergeCell ref="J46:J52"/>
    <mergeCell ref="A1:L1"/>
    <mergeCell ref="A3:L3"/>
    <mergeCell ref="A4:L4"/>
    <mergeCell ref="A5:L5"/>
    <mergeCell ref="A7:L7"/>
    <mergeCell ref="A2:L2"/>
  </mergeCells>
  <pageMargins left="0.27559055118110237" right="0.15748031496062992" top="0.70866141732283472" bottom="0.35433070866141736" header="0.70866141732283472" footer="0.31496062992125984"/>
  <pageSetup paperSize="9" scale="5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52"/>
  <sheetViews>
    <sheetView workbookViewId="0">
      <selection activeCell="C17" sqref="C17"/>
    </sheetView>
  </sheetViews>
  <sheetFormatPr defaultColWidth="9.125" defaultRowHeight="15"/>
  <cols>
    <col min="1" max="1" width="33.625" style="4" customWidth="1"/>
    <col min="2" max="2" width="12.875" style="34" customWidth="1"/>
    <col min="3" max="3" width="14.75" style="34" customWidth="1"/>
    <col min="4" max="6" width="7" style="34" bestFit="1" customWidth="1"/>
    <col min="7" max="8" width="7" style="34" customWidth="1"/>
    <col min="9" max="9" width="22.125" style="34" customWidth="1"/>
    <col min="10" max="10" width="16.25" style="34" customWidth="1"/>
    <col min="11" max="11" width="15.875" style="34" customWidth="1"/>
    <col min="12" max="12" width="21.375" style="27" customWidth="1"/>
    <col min="13" max="22" width="10.375" style="2" customWidth="1"/>
    <col min="23" max="58" width="9.125" style="3"/>
    <col min="59" max="16384" width="9.125" style="4"/>
  </cols>
  <sheetData>
    <row r="1" spans="1:28" s="3" customFormat="1" ht="23.25" customHeight="1">
      <c r="A1" s="135" t="s">
        <v>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s="3" customFormat="1" ht="23.25" customHeight="1">
      <c r="A2" s="135" t="s">
        <v>34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s="3" customFormat="1" ht="23.25" customHeight="1">
      <c r="A3" s="135" t="s">
        <v>29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8" s="3" customFormat="1" ht="23.25" customHeight="1">
      <c r="A4" s="135" t="s">
        <v>28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8" s="3" customFormat="1" ht="23.25" customHeight="1">
      <c r="A5" s="135" t="s">
        <v>27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8" s="3" customFormat="1" ht="23.25" customHeight="1">
      <c r="A6" s="65" t="s">
        <v>35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8" s="3" customFormat="1" ht="65.25" customHeight="1">
      <c r="A7" s="144" t="s">
        <v>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5"/>
      <c r="N7" s="5"/>
      <c r="O7" s="5"/>
      <c r="P7" s="5"/>
      <c r="Q7" s="2"/>
      <c r="R7" s="2"/>
      <c r="S7" s="2"/>
      <c r="T7" s="2"/>
      <c r="U7" s="2"/>
      <c r="V7" s="2"/>
    </row>
    <row r="8" spans="1:28" s="3" customFormat="1" ht="20.25">
      <c r="A8" s="54" t="s">
        <v>13</v>
      </c>
      <c r="B8" s="54" t="s">
        <v>14</v>
      </c>
      <c r="C8" s="54" t="s">
        <v>15</v>
      </c>
      <c r="D8" s="54" t="s">
        <v>16</v>
      </c>
      <c r="E8" s="54" t="s">
        <v>17</v>
      </c>
      <c r="F8" s="54" t="s">
        <v>18</v>
      </c>
      <c r="G8" s="54" t="s">
        <v>19</v>
      </c>
      <c r="H8" s="54" t="s">
        <v>20</v>
      </c>
      <c r="I8" s="54" t="s">
        <v>21</v>
      </c>
      <c r="J8" s="54" t="s">
        <v>22</v>
      </c>
      <c r="K8" s="54" t="s">
        <v>36</v>
      </c>
      <c r="L8" s="54" t="s">
        <v>37</v>
      </c>
      <c r="M8" s="5"/>
      <c r="N8" s="5"/>
      <c r="O8" s="5"/>
      <c r="P8" s="5"/>
      <c r="Q8" s="2"/>
      <c r="R8" s="2"/>
      <c r="S8" s="2"/>
      <c r="T8" s="2"/>
      <c r="U8" s="2"/>
      <c r="V8" s="2"/>
    </row>
    <row r="9" spans="1:28" s="3" customFormat="1" ht="58.5" customHeight="1">
      <c r="A9" s="131" t="s">
        <v>0</v>
      </c>
      <c r="B9" s="134" t="s">
        <v>1</v>
      </c>
      <c r="C9" s="136" t="s">
        <v>23</v>
      </c>
      <c r="D9" s="137" t="s">
        <v>32</v>
      </c>
      <c r="E9" s="137"/>
      <c r="F9" s="137"/>
      <c r="G9" s="137"/>
      <c r="H9" s="137"/>
      <c r="I9" s="137"/>
      <c r="J9" s="138" t="s">
        <v>39</v>
      </c>
      <c r="K9" s="139" t="s">
        <v>40</v>
      </c>
      <c r="L9" s="131" t="s">
        <v>4</v>
      </c>
      <c r="M9" s="130"/>
      <c r="N9" s="130"/>
      <c r="O9" s="130"/>
      <c r="P9" s="130"/>
      <c r="Q9" s="130"/>
      <c r="R9" s="130"/>
      <c r="S9" s="130"/>
      <c r="T9" s="130"/>
      <c r="U9" s="133"/>
      <c r="V9" s="133"/>
      <c r="W9" s="130"/>
      <c r="X9" s="130"/>
      <c r="Y9" s="130"/>
      <c r="Z9" s="130"/>
      <c r="AA9" s="130"/>
      <c r="AB9" s="130"/>
    </row>
    <row r="10" spans="1:28" s="3" customFormat="1" ht="40.5">
      <c r="A10" s="132"/>
      <c r="B10" s="134"/>
      <c r="C10" s="136"/>
      <c r="D10" s="68">
        <v>2565</v>
      </c>
      <c r="E10" s="68">
        <v>2566</v>
      </c>
      <c r="F10" s="68">
        <v>2567</v>
      </c>
      <c r="G10" s="68">
        <v>2568</v>
      </c>
      <c r="H10" s="68">
        <v>2569</v>
      </c>
      <c r="I10" s="67" t="s">
        <v>38</v>
      </c>
      <c r="J10" s="132"/>
      <c r="K10" s="140"/>
      <c r="L10" s="132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</row>
    <row r="11" spans="1:28" s="3" customFormat="1" ht="20.25">
      <c r="A11" s="9"/>
      <c r="B11" s="10"/>
      <c r="C11" s="11"/>
      <c r="D11" s="12"/>
      <c r="E11" s="12"/>
      <c r="F11" s="12"/>
      <c r="G11" s="64"/>
      <c r="H11" s="64"/>
      <c r="I11" s="19">
        <f>+(D11+E11+F11+G11+H11)/5</f>
        <v>0</v>
      </c>
      <c r="J11" s="19">
        <f t="shared" ref="J11:J41" si="0">+I11*C11</f>
        <v>0</v>
      </c>
      <c r="K11" s="19">
        <f t="shared" ref="K11:K41" si="1">+J11/96600</f>
        <v>0</v>
      </c>
      <c r="L11" s="13"/>
      <c r="M11" s="14"/>
      <c r="N11" s="14"/>
      <c r="O11" s="14"/>
      <c r="P11" s="14"/>
      <c r="Q11" s="14"/>
      <c r="R11" s="14"/>
      <c r="S11" s="14"/>
      <c r="T11" s="14"/>
      <c r="U11" s="2"/>
      <c r="V11" s="2"/>
      <c r="W11" s="2"/>
      <c r="X11" s="2"/>
      <c r="Y11" s="2"/>
      <c r="Z11" s="2"/>
      <c r="AA11" s="2"/>
      <c r="AB11" s="2"/>
    </row>
    <row r="12" spans="1:28" s="3" customFormat="1" ht="20.25">
      <c r="A12" s="15"/>
      <c r="B12" s="16"/>
      <c r="C12" s="17"/>
      <c r="D12" s="18"/>
      <c r="E12" s="18"/>
      <c r="F12" s="18"/>
      <c r="G12" s="18"/>
      <c r="H12" s="18"/>
      <c r="I12" s="19">
        <f t="shared" ref="I12:I41" si="2">+(D12+E12+F12+G12+H12)/5</f>
        <v>0</v>
      </c>
      <c r="J12" s="19">
        <f t="shared" si="0"/>
        <v>0</v>
      </c>
      <c r="K12" s="19">
        <f t="shared" si="1"/>
        <v>0</v>
      </c>
      <c r="L12" s="20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2"/>
      <c r="X12" s="2"/>
      <c r="Y12" s="2"/>
      <c r="Z12" s="2"/>
      <c r="AA12" s="2"/>
      <c r="AB12" s="2"/>
    </row>
    <row r="13" spans="1:28" s="3" customFormat="1" ht="20.25">
      <c r="A13" s="15"/>
      <c r="B13" s="16"/>
      <c r="C13" s="17"/>
      <c r="D13" s="18"/>
      <c r="E13" s="18"/>
      <c r="F13" s="18"/>
      <c r="G13" s="18"/>
      <c r="H13" s="18"/>
      <c r="I13" s="19">
        <f t="shared" si="2"/>
        <v>0</v>
      </c>
      <c r="J13" s="19">
        <f t="shared" si="0"/>
        <v>0</v>
      </c>
      <c r="K13" s="19">
        <f t="shared" si="1"/>
        <v>0</v>
      </c>
      <c r="L13" s="20"/>
      <c r="M13" s="14"/>
      <c r="N13" s="14"/>
      <c r="O13" s="14"/>
      <c r="P13" s="14"/>
      <c r="Q13" s="14"/>
      <c r="R13" s="14"/>
      <c r="S13" s="14"/>
      <c r="T13" s="14"/>
      <c r="U13" s="2"/>
      <c r="V13" s="2"/>
      <c r="W13" s="2"/>
      <c r="X13" s="2"/>
      <c r="Y13" s="2"/>
      <c r="Z13" s="2"/>
      <c r="AA13" s="2"/>
      <c r="AB13" s="2"/>
    </row>
    <row r="14" spans="1:28" s="3" customFormat="1" ht="20.25">
      <c r="A14" s="15"/>
      <c r="B14" s="16"/>
      <c r="C14" s="17"/>
      <c r="D14" s="21"/>
      <c r="E14" s="18"/>
      <c r="F14" s="18"/>
      <c r="G14" s="18"/>
      <c r="H14" s="18"/>
      <c r="I14" s="19">
        <f t="shared" si="2"/>
        <v>0</v>
      </c>
      <c r="J14" s="19">
        <f t="shared" si="0"/>
        <v>0</v>
      </c>
      <c r="K14" s="19">
        <f t="shared" si="1"/>
        <v>0</v>
      </c>
      <c r="L14" s="20"/>
      <c r="M14" s="14"/>
      <c r="N14" s="14"/>
      <c r="O14" s="14"/>
      <c r="P14" s="14"/>
      <c r="Q14" s="14"/>
      <c r="R14" s="14"/>
      <c r="S14" s="14"/>
      <c r="T14" s="14"/>
      <c r="U14" s="2"/>
      <c r="V14" s="2"/>
      <c r="W14" s="2"/>
      <c r="X14" s="2"/>
      <c r="Y14" s="2"/>
      <c r="Z14" s="2"/>
      <c r="AA14" s="2"/>
      <c r="AB14" s="2"/>
    </row>
    <row r="15" spans="1:28" s="3" customFormat="1" ht="20.25">
      <c r="A15" s="15"/>
      <c r="B15" s="16"/>
      <c r="C15" s="17"/>
      <c r="D15" s="21"/>
      <c r="E15" s="18"/>
      <c r="F15" s="18"/>
      <c r="G15" s="18"/>
      <c r="H15" s="18"/>
      <c r="I15" s="19">
        <f t="shared" si="2"/>
        <v>0</v>
      </c>
      <c r="J15" s="19">
        <f t="shared" si="0"/>
        <v>0</v>
      </c>
      <c r="K15" s="19">
        <f t="shared" si="1"/>
        <v>0</v>
      </c>
      <c r="L15" s="20"/>
      <c r="M15" s="14"/>
      <c r="N15" s="14"/>
      <c r="O15" s="14"/>
      <c r="P15" s="14"/>
      <c r="Q15" s="14"/>
      <c r="R15" s="14"/>
      <c r="S15" s="14"/>
      <c r="T15" s="14"/>
      <c r="U15" s="2"/>
      <c r="V15" s="2"/>
      <c r="W15" s="2"/>
      <c r="X15" s="2"/>
      <c r="Y15" s="2"/>
      <c r="Z15" s="2"/>
      <c r="AA15" s="2"/>
      <c r="AB15" s="2"/>
    </row>
    <row r="16" spans="1:28" s="3" customFormat="1" ht="20.25">
      <c r="A16" s="15"/>
      <c r="B16" s="16"/>
      <c r="C16" s="17"/>
      <c r="D16" s="21"/>
      <c r="E16" s="18"/>
      <c r="F16" s="18"/>
      <c r="G16" s="18"/>
      <c r="H16" s="18"/>
      <c r="I16" s="19">
        <f t="shared" si="2"/>
        <v>0</v>
      </c>
      <c r="J16" s="19">
        <f t="shared" si="0"/>
        <v>0</v>
      </c>
      <c r="K16" s="19">
        <f t="shared" si="1"/>
        <v>0</v>
      </c>
      <c r="L16" s="20"/>
      <c r="M16" s="14"/>
      <c r="N16" s="14"/>
      <c r="O16" s="14"/>
      <c r="P16" s="14"/>
      <c r="Q16" s="14"/>
      <c r="R16" s="14"/>
      <c r="S16" s="14"/>
      <c r="T16" s="14"/>
      <c r="U16" s="2"/>
      <c r="V16" s="2"/>
      <c r="W16" s="2"/>
      <c r="X16" s="2"/>
      <c r="Y16" s="2"/>
      <c r="Z16" s="2"/>
      <c r="AA16" s="2"/>
      <c r="AB16" s="2"/>
    </row>
    <row r="17" spans="1:28" s="3" customFormat="1" ht="20.25">
      <c r="A17" s="15"/>
      <c r="B17" s="16"/>
      <c r="C17" s="17"/>
      <c r="D17" s="21"/>
      <c r="E17" s="18"/>
      <c r="F17" s="18"/>
      <c r="G17" s="18"/>
      <c r="H17" s="18"/>
      <c r="I17" s="19">
        <f t="shared" si="2"/>
        <v>0</v>
      </c>
      <c r="J17" s="19">
        <f t="shared" si="0"/>
        <v>0</v>
      </c>
      <c r="K17" s="19">
        <f t="shared" si="1"/>
        <v>0</v>
      </c>
      <c r="L17" s="20"/>
      <c r="M17" s="14"/>
      <c r="N17" s="14"/>
      <c r="O17" s="14"/>
      <c r="P17" s="14"/>
      <c r="Q17" s="14"/>
      <c r="R17" s="14"/>
      <c r="S17" s="14"/>
      <c r="T17" s="14"/>
      <c r="U17" s="2"/>
      <c r="V17" s="2"/>
      <c r="W17" s="2"/>
      <c r="X17" s="2"/>
      <c r="Y17" s="2"/>
      <c r="Z17" s="2"/>
      <c r="AA17" s="2"/>
      <c r="AB17" s="2"/>
    </row>
    <row r="18" spans="1:28" s="3" customFormat="1" ht="20.25">
      <c r="A18" s="15"/>
      <c r="B18" s="16"/>
      <c r="C18" s="17"/>
      <c r="D18" s="21"/>
      <c r="E18" s="18"/>
      <c r="F18" s="18"/>
      <c r="G18" s="18"/>
      <c r="H18" s="18"/>
      <c r="I18" s="19">
        <f t="shared" si="2"/>
        <v>0</v>
      </c>
      <c r="J18" s="19">
        <f t="shared" si="0"/>
        <v>0</v>
      </c>
      <c r="K18" s="19">
        <f t="shared" si="1"/>
        <v>0</v>
      </c>
      <c r="L18" s="20"/>
      <c r="M18" s="14"/>
      <c r="N18" s="14"/>
      <c r="O18" s="14"/>
      <c r="P18" s="14"/>
      <c r="Q18" s="14"/>
      <c r="R18" s="14"/>
      <c r="S18" s="14"/>
      <c r="T18" s="14"/>
      <c r="U18" s="2"/>
      <c r="V18" s="2"/>
      <c r="W18" s="2"/>
      <c r="X18" s="2"/>
      <c r="Y18" s="2"/>
      <c r="Z18" s="2"/>
      <c r="AA18" s="2"/>
      <c r="AB18" s="2"/>
    </row>
    <row r="19" spans="1:28" s="3" customFormat="1" ht="20.25">
      <c r="A19" s="15"/>
      <c r="B19" s="16"/>
      <c r="C19" s="17"/>
      <c r="D19" s="21"/>
      <c r="E19" s="18"/>
      <c r="F19" s="18"/>
      <c r="G19" s="18"/>
      <c r="H19" s="18"/>
      <c r="I19" s="19">
        <f t="shared" si="2"/>
        <v>0</v>
      </c>
      <c r="J19" s="19">
        <f t="shared" si="0"/>
        <v>0</v>
      </c>
      <c r="K19" s="19">
        <f t="shared" si="1"/>
        <v>0</v>
      </c>
      <c r="L19" s="20"/>
      <c r="M19" s="14"/>
      <c r="N19" s="14"/>
      <c r="O19" s="14"/>
      <c r="P19" s="14"/>
      <c r="Q19" s="14"/>
      <c r="R19" s="14"/>
      <c r="S19" s="14"/>
      <c r="T19" s="14"/>
      <c r="U19" s="2"/>
      <c r="V19" s="2"/>
      <c r="W19" s="2"/>
      <c r="X19" s="2"/>
      <c r="Y19" s="2"/>
      <c r="Z19" s="2"/>
      <c r="AA19" s="2"/>
      <c r="AB19" s="2"/>
    </row>
    <row r="20" spans="1:28" s="3" customFormat="1" ht="20.25">
      <c r="A20" s="15"/>
      <c r="B20" s="16"/>
      <c r="C20" s="17"/>
      <c r="D20" s="21"/>
      <c r="E20" s="18"/>
      <c r="F20" s="18"/>
      <c r="G20" s="18"/>
      <c r="H20" s="18"/>
      <c r="I20" s="19">
        <f t="shared" si="2"/>
        <v>0</v>
      </c>
      <c r="J20" s="19">
        <f t="shared" si="0"/>
        <v>0</v>
      </c>
      <c r="K20" s="19">
        <f t="shared" si="1"/>
        <v>0</v>
      </c>
      <c r="L20" s="20"/>
      <c r="M20" s="14"/>
      <c r="N20" s="14"/>
      <c r="O20" s="14"/>
      <c r="P20" s="14"/>
      <c r="Q20" s="14"/>
      <c r="R20" s="14"/>
      <c r="S20" s="14"/>
      <c r="T20" s="14"/>
      <c r="U20" s="2"/>
      <c r="V20" s="2"/>
      <c r="W20" s="2"/>
      <c r="X20" s="2"/>
      <c r="Y20" s="2"/>
      <c r="Z20" s="2"/>
      <c r="AA20" s="2"/>
      <c r="AB20" s="2"/>
    </row>
    <row r="21" spans="1:28" s="3" customFormat="1" ht="20.25">
      <c r="A21" s="15"/>
      <c r="B21" s="16"/>
      <c r="C21" s="17"/>
      <c r="D21" s="21"/>
      <c r="E21" s="18"/>
      <c r="F21" s="18"/>
      <c r="G21" s="18"/>
      <c r="H21" s="18"/>
      <c r="I21" s="19">
        <f t="shared" si="2"/>
        <v>0</v>
      </c>
      <c r="J21" s="19">
        <f t="shared" si="0"/>
        <v>0</v>
      </c>
      <c r="K21" s="19">
        <f t="shared" si="1"/>
        <v>0</v>
      </c>
      <c r="L21" s="20"/>
      <c r="M21" s="14"/>
      <c r="N21" s="14"/>
      <c r="O21" s="14"/>
      <c r="P21" s="14"/>
      <c r="Q21" s="14"/>
      <c r="R21" s="14"/>
      <c r="S21" s="14"/>
      <c r="T21" s="14"/>
      <c r="U21" s="2"/>
      <c r="V21" s="2"/>
      <c r="W21" s="2"/>
      <c r="X21" s="2"/>
      <c r="Y21" s="2"/>
      <c r="Z21" s="2"/>
      <c r="AA21" s="2"/>
      <c r="AB21" s="2"/>
    </row>
    <row r="22" spans="1:28" s="3" customFormat="1" ht="20.25">
      <c r="A22" s="15"/>
      <c r="B22" s="16"/>
      <c r="C22" s="17"/>
      <c r="D22" s="21"/>
      <c r="E22" s="18"/>
      <c r="F22" s="18"/>
      <c r="G22" s="18"/>
      <c r="H22" s="18"/>
      <c r="I22" s="19">
        <f t="shared" si="2"/>
        <v>0</v>
      </c>
      <c r="J22" s="19">
        <f t="shared" si="0"/>
        <v>0</v>
      </c>
      <c r="K22" s="19">
        <f t="shared" si="1"/>
        <v>0</v>
      </c>
      <c r="L22" s="20"/>
      <c r="M22" s="14"/>
      <c r="N22" s="14"/>
      <c r="O22" s="14"/>
      <c r="P22" s="14"/>
      <c r="Q22" s="14"/>
      <c r="R22" s="14"/>
      <c r="S22" s="14"/>
      <c r="T22" s="14"/>
      <c r="U22" s="2"/>
      <c r="V22" s="2"/>
      <c r="W22" s="2"/>
      <c r="X22" s="2"/>
      <c r="Y22" s="2"/>
      <c r="Z22" s="2"/>
      <c r="AA22" s="2"/>
      <c r="AB22" s="2"/>
    </row>
    <row r="23" spans="1:28" s="3" customFormat="1" ht="20.25">
      <c r="A23" s="15"/>
      <c r="B23" s="16"/>
      <c r="C23" s="17"/>
      <c r="D23" s="21"/>
      <c r="E23" s="18"/>
      <c r="F23" s="18"/>
      <c r="G23" s="18"/>
      <c r="H23" s="18"/>
      <c r="I23" s="19">
        <f t="shared" si="2"/>
        <v>0</v>
      </c>
      <c r="J23" s="19">
        <f t="shared" si="0"/>
        <v>0</v>
      </c>
      <c r="K23" s="19">
        <f t="shared" si="1"/>
        <v>0</v>
      </c>
      <c r="L23" s="20"/>
      <c r="M23" s="14"/>
      <c r="N23" s="14"/>
      <c r="O23" s="14"/>
      <c r="P23" s="14"/>
      <c r="Q23" s="14"/>
      <c r="R23" s="14"/>
      <c r="S23" s="14"/>
      <c r="T23" s="14"/>
      <c r="U23" s="2"/>
      <c r="V23" s="2"/>
      <c r="W23" s="2"/>
      <c r="X23" s="2"/>
      <c r="Y23" s="2"/>
      <c r="Z23" s="2"/>
      <c r="AA23" s="2"/>
      <c r="AB23" s="2"/>
    </row>
    <row r="24" spans="1:28" s="3" customFormat="1" ht="20.25">
      <c r="A24" s="15"/>
      <c r="B24" s="16"/>
      <c r="C24" s="17"/>
      <c r="D24" s="21"/>
      <c r="E24" s="18"/>
      <c r="F24" s="18"/>
      <c r="G24" s="18"/>
      <c r="H24" s="18"/>
      <c r="I24" s="19">
        <f t="shared" si="2"/>
        <v>0</v>
      </c>
      <c r="J24" s="19">
        <f t="shared" si="0"/>
        <v>0</v>
      </c>
      <c r="K24" s="19">
        <f t="shared" si="1"/>
        <v>0</v>
      </c>
      <c r="L24" s="20"/>
      <c r="M24" s="14"/>
      <c r="N24" s="14"/>
      <c r="O24" s="14"/>
      <c r="P24" s="14"/>
      <c r="Q24" s="14"/>
      <c r="R24" s="14"/>
      <c r="S24" s="14"/>
      <c r="T24" s="14"/>
      <c r="U24" s="2"/>
      <c r="V24" s="2"/>
      <c r="W24" s="2"/>
      <c r="X24" s="2"/>
      <c r="Y24" s="2"/>
      <c r="Z24" s="2"/>
      <c r="AA24" s="2"/>
      <c r="AB24" s="2"/>
    </row>
    <row r="25" spans="1:28" s="3" customFormat="1" ht="20.25">
      <c r="A25" s="15"/>
      <c r="B25" s="16"/>
      <c r="C25" s="17"/>
      <c r="D25" s="21"/>
      <c r="E25" s="18"/>
      <c r="F25" s="18"/>
      <c r="G25" s="18"/>
      <c r="H25" s="18"/>
      <c r="I25" s="19">
        <f t="shared" si="2"/>
        <v>0</v>
      </c>
      <c r="J25" s="19">
        <f t="shared" si="0"/>
        <v>0</v>
      </c>
      <c r="K25" s="19">
        <f t="shared" si="1"/>
        <v>0</v>
      </c>
      <c r="L25" s="20"/>
      <c r="M25" s="14"/>
      <c r="N25" s="14"/>
      <c r="O25" s="14"/>
      <c r="P25" s="14"/>
      <c r="Q25" s="14"/>
      <c r="R25" s="14"/>
      <c r="S25" s="14"/>
      <c r="T25" s="14"/>
      <c r="U25" s="2"/>
      <c r="V25" s="2"/>
      <c r="W25" s="2"/>
      <c r="X25" s="2"/>
      <c r="Y25" s="2"/>
      <c r="Z25" s="2"/>
      <c r="AA25" s="2"/>
      <c r="AB25" s="2"/>
    </row>
    <row r="26" spans="1:28" s="3" customFormat="1" ht="20.25">
      <c r="A26" s="15"/>
      <c r="B26" s="16"/>
      <c r="C26" s="17"/>
      <c r="D26" s="21"/>
      <c r="E26" s="18"/>
      <c r="F26" s="18"/>
      <c r="G26" s="18"/>
      <c r="H26" s="18"/>
      <c r="I26" s="19">
        <f t="shared" si="2"/>
        <v>0</v>
      </c>
      <c r="J26" s="19">
        <f t="shared" si="0"/>
        <v>0</v>
      </c>
      <c r="K26" s="19">
        <f t="shared" si="1"/>
        <v>0</v>
      </c>
      <c r="L26" s="20"/>
      <c r="M26" s="14"/>
      <c r="N26" s="14"/>
      <c r="O26" s="14"/>
      <c r="P26" s="14"/>
      <c r="Q26" s="14"/>
      <c r="R26" s="14"/>
      <c r="S26" s="14"/>
      <c r="T26" s="14"/>
      <c r="U26" s="2"/>
      <c r="V26" s="2"/>
      <c r="W26" s="2"/>
      <c r="X26" s="2"/>
      <c r="Y26" s="2"/>
      <c r="Z26" s="2"/>
      <c r="AA26" s="2"/>
      <c r="AB26" s="2"/>
    </row>
    <row r="27" spans="1:28" s="3" customFormat="1" ht="20.25">
      <c r="A27" s="15"/>
      <c r="B27" s="16"/>
      <c r="C27" s="17"/>
      <c r="D27" s="21"/>
      <c r="E27" s="18"/>
      <c r="F27" s="18"/>
      <c r="G27" s="18"/>
      <c r="H27" s="18"/>
      <c r="I27" s="19">
        <f t="shared" si="2"/>
        <v>0</v>
      </c>
      <c r="J27" s="19">
        <f t="shared" si="0"/>
        <v>0</v>
      </c>
      <c r="K27" s="19">
        <f t="shared" si="1"/>
        <v>0</v>
      </c>
      <c r="L27" s="20"/>
      <c r="M27" s="14"/>
      <c r="N27" s="14"/>
      <c r="O27" s="14"/>
      <c r="P27" s="14"/>
      <c r="Q27" s="14"/>
      <c r="R27" s="14"/>
      <c r="S27" s="14"/>
      <c r="T27" s="14"/>
      <c r="U27" s="2"/>
      <c r="V27" s="2"/>
      <c r="W27" s="2"/>
      <c r="X27" s="2"/>
      <c r="Y27" s="2"/>
      <c r="Z27" s="2"/>
      <c r="AA27" s="2"/>
      <c r="AB27" s="2"/>
    </row>
    <row r="28" spans="1:28" s="3" customFormat="1" ht="20.25">
      <c r="A28" s="15"/>
      <c r="B28" s="16"/>
      <c r="C28" s="17"/>
      <c r="D28" s="21"/>
      <c r="E28" s="18"/>
      <c r="F28" s="18"/>
      <c r="G28" s="18"/>
      <c r="H28" s="18"/>
      <c r="I28" s="19">
        <f t="shared" si="2"/>
        <v>0</v>
      </c>
      <c r="J28" s="19">
        <f t="shared" si="0"/>
        <v>0</v>
      </c>
      <c r="K28" s="19">
        <f t="shared" si="1"/>
        <v>0</v>
      </c>
      <c r="L28" s="20"/>
      <c r="M28" s="14"/>
      <c r="N28" s="14"/>
      <c r="O28" s="14"/>
      <c r="P28" s="14"/>
      <c r="Q28" s="14"/>
      <c r="R28" s="14"/>
      <c r="S28" s="14"/>
      <c r="T28" s="14"/>
      <c r="U28" s="2"/>
      <c r="V28" s="2"/>
      <c r="W28" s="2"/>
      <c r="X28" s="2"/>
      <c r="Y28" s="2"/>
      <c r="Z28" s="2"/>
      <c r="AA28" s="2"/>
      <c r="AB28" s="2"/>
    </row>
    <row r="29" spans="1:28" s="3" customFormat="1" ht="20.25">
      <c r="A29" s="15"/>
      <c r="B29" s="16"/>
      <c r="C29" s="17"/>
      <c r="D29" s="21"/>
      <c r="E29" s="18"/>
      <c r="F29" s="18"/>
      <c r="G29" s="18"/>
      <c r="H29" s="18"/>
      <c r="I29" s="19">
        <f t="shared" si="2"/>
        <v>0</v>
      </c>
      <c r="J29" s="19">
        <f t="shared" si="0"/>
        <v>0</v>
      </c>
      <c r="K29" s="19">
        <f t="shared" si="1"/>
        <v>0</v>
      </c>
      <c r="L29" s="20"/>
      <c r="M29" s="14"/>
      <c r="N29" s="14"/>
      <c r="O29" s="14"/>
      <c r="P29" s="14"/>
      <c r="Q29" s="14"/>
      <c r="R29" s="14"/>
      <c r="S29" s="14"/>
      <c r="T29" s="14"/>
      <c r="U29" s="2"/>
      <c r="V29" s="2"/>
      <c r="W29" s="2"/>
      <c r="X29" s="2"/>
      <c r="Y29" s="2"/>
      <c r="Z29" s="2"/>
      <c r="AA29" s="2"/>
      <c r="AB29" s="2"/>
    </row>
    <row r="30" spans="1:28" s="3" customFormat="1" ht="20.25">
      <c r="A30" s="15"/>
      <c r="B30" s="16"/>
      <c r="C30" s="17"/>
      <c r="D30" s="21"/>
      <c r="E30" s="18"/>
      <c r="F30" s="18"/>
      <c r="G30" s="18"/>
      <c r="H30" s="18"/>
      <c r="I30" s="19">
        <f t="shared" si="2"/>
        <v>0</v>
      </c>
      <c r="J30" s="19">
        <f t="shared" si="0"/>
        <v>0</v>
      </c>
      <c r="K30" s="19">
        <f t="shared" si="1"/>
        <v>0</v>
      </c>
      <c r="L30" s="20"/>
      <c r="M30" s="14"/>
      <c r="N30" s="14"/>
      <c r="O30" s="14"/>
      <c r="P30" s="14"/>
      <c r="Q30" s="14"/>
      <c r="R30" s="14"/>
      <c r="S30" s="14"/>
      <c r="T30" s="14"/>
      <c r="U30" s="2"/>
      <c r="V30" s="2"/>
      <c r="W30" s="2"/>
      <c r="X30" s="2"/>
      <c r="Y30" s="2"/>
      <c r="Z30" s="2"/>
      <c r="AA30" s="2"/>
      <c r="AB30" s="2"/>
    </row>
    <row r="31" spans="1:28" s="3" customFormat="1" ht="20.25">
      <c r="A31" s="15"/>
      <c r="B31" s="16"/>
      <c r="C31" s="17"/>
      <c r="D31" s="21"/>
      <c r="E31" s="18"/>
      <c r="F31" s="18"/>
      <c r="G31" s="18"/>
      <c r="H31" s="18"/>
      <c r="I31" s="19">
        <f t="shared" si="2"/>
        <v>0</v>
      </c>
      <c r="J31" s="19">
        <f t="shared" si="0"/>
        <v>0</v>
      </c>
      <c r="K31" s="19">
        <f t="shared" si="1"/>
        <v>0</v>
      </c>
      <c r="L31" s="20"/>
      <c r="M31" s="14"/>
      <c r="N31" s="14"/>
      <c r="O31" s="14"/>
      <c r="P31" s="14"/>
      <c r="Q31" s="14"/>
      <c r="R31" s="14"/>
      <c r="S31" s="14"/>
      <c r="T31" s="14"/>
      <c r="U31" s="2"/>
      <c r="V31" s="2"/>
      <c r="W31" s="2"/>
      <c r="X31" s="2"/>
      <c r="Y31" s="2"/>
      <c r="Z31" s="2"/>
      <c r="AA31" s="2"/>
      <c r="AB31" s="2"/>
    </row>
    <row r="32" spans="1:28" s="3" customFormat="1" ht="20.25">
      <c r="A32" s="15"/>
      <c r="B32" s="16"/>
      <c r="C32" s="17"/>
      <c r="D32" s="21"/>
      <c r="E32" s="18"/>
      <c r="F32" s="18"/>
      <c r="G32" s="18"/>
      <c r="H32" s="18"/>
      <c r="I32" s="19">
        <f t="shared" si="2"/>
        <v>0</v>
      </c>
      <c r="J32" s="19">
        <f t="shared" si="0"/>
        <v>0</v>
      </c>
      <c r="K32" s="19">
        <f t="shared" si="1"/>
        <v>0</v>
      </c>
      <c r="L32" s="20"/>
      <c r="M32" s="14"/>
      <c r="N32" s="14"/>
      <c r="O32" s="14"/>
      <c r="P32" s="14"/>
      <c r="Q32" s="14"/>
      <c r="R32" s="14"/>
      <c r="S32" s="14"/>
      <c r="T32" s="14"/>
      <c r="U32" s="2"/>
      <c r="V32" s="2"/>
      <c r="W32" s="2"/>
      <c r="X32" s="2"/>
      <c r="Y32" s="2"/>
      <c r="Z32" s="2"/>
      <c r="AA32" s="2"/>
      <c r="AB32" s="2"/>
    </row>
    <row r="33" spans="1:28" s="3" customFormat="1" ht="20.25">
      <c r="A33" s="15"/>
      <c r="B33" s="16"/>
      <c r="C33" s="17"/>
      <c r="D33" s="21"/>
      <c r="E33" s="18"/>
      <c r="F33" s="18"/>
      <c r="G33" s="18"/>
      <c r="H33" s="18"/>
      <c r="I33" s="19">
        <f t="shared" si="2"/>
        <v>0</v>
      </c>
      <c r="J33" s="19">
        <f t="shared" si="0"/>
        <v>0</v>
      </c>
      <c r="K33" s="19">
        <f t="shared" si="1"/>
        <v>0</v>
      </c>
      <c r="L33" s="20"/>
      <c r="M33" s="14"/>
      <c r="N33" s="14"/>
      <c r="O33" s="14"/>
      <c r="P33" s="14"/>
      <c r="Q33" s="14"/>
      <c r="R33" s="14"/>
      <c r="S33" s="14"/>
      <c r="T33" s="14"/>
      <c r="U33" s="2"/>
      <c r="V33" s="2"/>
      <c r="W33" s="2"/>
      <c r="X33" s="2"/>
      <c r="Y33" s="2"/>
      <c r="Z33" s="2"/>
      <c r="AA33" s="2"/>
      <c r="AB33" s="2"/>
    </row>
    <row r="34" spans="1:28" s="3" customFormat="1" ht="20.25">
      <c r="A34" s="22"/>
      <c r="B34" s="23"/>
      <c r="C34" s="17"/>
      <c r="D34" s="21"/>
      <c r="E34" s="18"/>
      <c r="F34" s="18"/>
      <c r="G34" s="18"/>
      <c r="H34" s="18"/>
      <c r="I34" s="19">
        <f t="shared" si="2"/>
        <v>0</v>
      </c>
      <c r="J34" s="19">
        <f t="shared" si="0"/>
        <v>0</v>
      </c>
      <c r="K34" s="19">
        <f t="shared" si="1"/>
        <v>0</v>
      </c>
      <c r="L34" s="20"/>
      <c r="M34" s="14"/>
      <c r="N34" s="14"/>
      <c r="O34" s="14"/>
      <c r="P34" s="14"/>
      <c r="Q34" s="14"/>
      <c r="R34" s="14"/>
      <c r="S34" s="14"/>
      <c r="T34" s="14"/>
      <c r="U34" s="2"/>
      <c r="V34" s="2"/>
      <c r="W34" s="2"/>
      <c r="X34" s="2"/>
      <c r="Y34" s="2"/>
      <c r="Z34" s="2"/>
      <c r="AA34" s="2"/>
      <c r="AB34" s="2"/>
    </row>
    <row r="35" spans="1:28" s="3" customFormat="1" ht="20.25">
      <c r="A35" s="22"/>
      <c r="B35" s="23"/>
      <c r="C35" s="17"/>
      <c r="D35" s="21"/>
      <c r="E35" s="18"/>
      <c r="F35" s="18"/>
      <c r="G35" s="18"/>
      <c r="H35" s="18"/>
      <c r="I35" s="19">
        <f t="shared" si="2"/>
        <v>0</v>
      </c>
      <c r="J35" s="19">
        <f t="shared" si="0"/>
        <v>0</v>
      </c>
      <c r="K35" s="19">
        <f t="shared" si="1"/>
        <v>0</v>
      </c>
      <c r="L35" s="20"/>
      <c r="M35" s="14"/>
      <c r="N35" s="14"/>
      <c r="O35" s="14"/>
      <c r="P35" s="14"/>
      <c r="Q35" s="14"/>
      <c r="R35" s="14"/>
      <c r="S35" s="14"/>
      <c r="T35" s="14"/>
      <c r="U35" s="2"/>
      <c r="V35" s="2"/>
      <c r="W35" s="2"/>
      <c r="X35" s="2"/>
      <c r="Y35" s="2"/>
      <c r="Z35" s="2"/>
      <c r="AA35" s="2"/>
      <c r="AB35" s="2"/>
    </row>
    <row r="36" spans="1:28" s="3" customFormat="1" ht="20.25">
      <c r="A36" s="22"/>
      <c r="B36" s="23"/>
      <c r="C36" s="17"/>
      <c r="D36" s="24"/>
      <c r="E36" s="25"/>
      <c r="F36" s="25"/>
      <c r="G36" s="25"/>
      <c r="H36" s="25"/>
      <c r="I36" s="19">
        <f t="shared" si="2"/>
        <v>0</v>
      </c>
      <c r="J36" s="19">
        <f t="shared" si="0"/>
        <v>0</v>
      </c>
      <c r="K36" s="19">
        <f t="shared" si="1"/>
        <v>0</v>
      </c>
      <c r="L36" s="20"/>
      <c r="M36" s="14"/>
      <c r="N36" s="14"/>
      <c r="O36" s="14"/>
      <c r="P36" s="14"/>
      <c r="Q36" s="14"/>
      <c r="R36" s="14"/>
      <c r="S36" s="14"/>
      <c r="T36" s="14"/>
      <c r="U36" s="2"/>
      <c r="V36" s="2"/>
      <c r="W36" s="2"/>
      <c r="X36" s="2"/>
      <c r="Y36" s="2"/>
      <c r="Z36" s="2"/>
      <c r="AA36" s="2"/>
      <c r="AB36" s="2"/>
    </row>
    <row r="37" spans="1:28" s="3" customFormat="1" ht="20.25">
      <c r="A37" s="22"/>
      <c r="B37" s="23"/>
      <c r="C37" s="17"/>
      <c r="D37" s="17"/>
      <c r="E37" s="17"/>
      <c r="F37" s="19"/>
      <c r="G37" s="19"/>
      <c r="H37" s="19"/>
      <c r="I37" s="19">
        <f t="shared" si="2"/>
        <v>0</v>
      </c>
      <c r="J37" s="19">
        <f t="shared" si="0"/>
        <v>0</v>
      </c>
      <c r="K37" s="19">
        <f t="shared" si="1"/>
        <v>0</v>
      </c>
      <c r="L37" s="26"/>
      <c r="M37" s="14"/>
      <c r="N37" s="14"/>
      <c r="O37" s="2"/>
      <c r="P37" s="2"/>
      <c r="Q37" s="2"/>
      <c r="R37" s="2"/>
      <c r="S37" s="2"/>
      <c r="T37" s="2"/>
      <c r="U37" s="2"/>
      <c r="V37" s="2"/>
    </row>
    <row r="38" spans="1:28" s="3" customFormat="1" ht="20.25">
      <c r="A38" s="22"/>
      <c r="B38" s="23"/>
      <c r="C38" s="17"/>
      <c r="D38" s="17"/>
      <c r="E38" s="17"/>
      <c r="F38" s="19"/>
      <c r="G38" s="19"/>
      <c r="H38" s="19"/>
      <c r="I38" s="19">
        <f t="shared" si="2"/>
        <v>0</v>
      </c>
      <c r="J38" s="19">
        <f t="shared" si="0"/>
        <v>0</v>
      </c>
      <c r="K38" s="19">
        <f t="shared" si="1"/>
        <v>0</v>
      </c>
      <c r="L38" s="26"/>
      <c r="M38" s="14"/>
      <c r="N38" s="14"/>
      <c r="O38" s="2"/>
      <c r="P38" s="2"/>
      <c r="Q38" s="2"/>
      <c r="R38" s="2"/>
      <c r="S38" s="2"/>
      <c r="T38" s="2"/>
      <c r="U38" s="2"/>
      <c r="V38" s="2"/>
    </row>
    <row r="39" spans="1:28" s="3" customFormat="1" ht="20.25">
      <c r="A39" s="22"/>
      <c r="B39" s="23"/>
      <c r="C39" s="17"/>
      <c r="D39" s="17"/>
      <c r="E39" s="17"/>
      <c r="F39" s="19"/>
      <c r="G39" s="19"/>
      <c r="H39" s="19"/>
      <c r="I39" s="19">
        <f t="shared" si="2"/>
        <v>0</v>
      </c>
      <c r="J39" s="19">
        <f t="shared" si="0"/>
        <v>0</v>
      </c>
      <c r="K39" s="19">
        <f t="shared" si="1"/>
        <v>0</v>
      </c>
      <c r="L39" s="26"/>
      <c r="M39" s="14"/>
      <c r="N39" s="14"/>
      <c r="O39" s="2"/>
      <c r="P39" s="2"/>
      <c r="Q39" s="2"/>
      <c r="R39" s="2"/>
      <c r="S39" s="2"/>
      <c r="T39" s="2"/>
      <c r="U39" s="2"/>
      <c r="V39" s="2"/>
    </row>
    <row r="40" spans="1:28" s="3" customFormat="1" ht="20.25">
      <c r="A40" s="28"/>
      <c r="B40" s="23"/>
      <c r="C40" s="17"/>
      <c r="D40" s="17"/>
      <c r="E40" s="17"/>
      <c r="F40" s="19"/>
      <c r="G40" s="19"/>
      <c r="H40" s="19"/>
      <c r="I40" s="19">
        <f t="shared" si="2"/>
        <v>0</v>
      </c>
      <c r="J40" s="19">
        <f t="shared" si="0"/>
        <v>0</v>
      </c>
      <c r="K40" s="19">
        <f t="shared" si="1"/>
        <v>0</v>
      </c>
      <c r="L40" s="26"/>
      <c r="M40" s="14"/>
      <c r="N40" s="14"/>
      <c r="O40" s="2"/>
      <c r="P40" s="2"/>
      <c r="Q40" s="2"/>
      <c r="R40" s="2"/>
      <c r="S40" s="2"/>
      <c r="T40" s="2"/>
      <c r="U40" s="2"/>
      <c r="V40" s="2"/>
    </row>
    <row r="41" spans="1:28" s="3" customFormat="1" ht="20.25">
      <c r="A41" s="29"/>
      <c r="B41" s="30"/>
      <c r="C41" s="31"/>
      <c r="D41" s="31"/>
      <c r="E41" s="31"/>
      <c r="F41" s="32"/>
      <c r="G41" s="32"/>
      <c r="H41" s="32"/>
      <c r="I41" s="19">
        <f t="shared" si="2"/>
        <v>0</v>
      </c>
      <c r="J41" s="32">
        <f t="shared" si="0"/>
        <v>0</v>
      </c>
      <c r="K41" s="32">
        <f t="shared" si="1"/>
        <v>0</v>
      </c>
      <c r="L41" s="35"/>
      <c r="M41" s="14"/>
      <c r="N41" s="14"/>
      <c r="O41" s="2"/>
      <c r="P41" s="2"/>
      <c r="Q41" s="2"/>
      <c r="R41" s="2"/>
      <c r="S41" s="2"/>
      <c r="T41" s="2"/>
      <c r="U41" s="2"/>
      <c r="V41" s="2"/>
    </row>
    <row r="42" spans="1:28" s="3" customFormat="1" ht="24.95" customHeight="1">
      <c r="A42" s="71"/>
      <c r="B42" s="14"/>
      <c r="C42" s="37"/>
      <c r="D42" s="37"/>
      <c r="E42" s="37"/>
      <c r="F42" s="71"/>
      <c r="G42" s="71"/>
      <c r="H42" s="71"/>
      <c r="I42" s="1" t="s">
        <v>3</v>
      </c>
      <c r="J42" s="1">
        <f>SUM(J12:J41)</f>
        <v>0</v>
      </c>
      <c r="K42" s="1">
        <f>SUM(K12:K41)</f>
        <v>0</v>
      </c>
      <c r="L42" s="38"/>
      <c r="M42" s="33"/>
      <c r="N42" s="33"/>
      <c r="O42" s="2"/>
      <c r="P42" s="2"/>
      <c r="Q42" s="2"/>
      <c r="R42" s="2"/>
      <c r="S42" s="2"/>
      <c r="T42" s="2"/>
      <c r="U42" s="2"/>
      <c r="V42" s="2"/>
    </row>
    <row r="43" spans="1:28" s="3" customFormat="1" ht="24.95" customHeight="1">
      <c r="A43" s="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27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8" s="39" customFormat="1" ht="24">
      <c r="A44" s="40"/>
      <c r="B44" s="41"/>
      <c r="C44" s="42"/>
      <c r="D44" s="41"/>
      <c r="E44" s="41"/>
      <c r="F44" s="43"/>
      <c r="G44" s="43"/>
      <c r="H44" s="43"/>
      <c r="I44" s="44"/>
      <c r="J44" s="44"/>
    </row>
    <row r="45" spans="1:28" s="39" customFormat="1" ht="42" customHeight="1">
      <c r="A45" s="145" t="s">
        <v>2</v>
      </c>
      <c r="B45" s="147" t="s">
        <v>6</v>
      </c>
      <c r="C45" s="149" t="s">
        <v>7</v>
      </c>
      <c r="D45" s="150"/>
      <c r="E45" s="150"/>
      <c r="F45" s="151"/>
      <c r="G45" s="70"/>
      <c r="H45" s="70"/>
      <c r="I45" s="152" t="s">
        <v>8</v>
      </c>
      <c r="J45" s="45"/>
    </row>
    <row r="46" spans="1:28" s="39" customFormat="1" ht="24">
      <c r="A46" s="146"/>
      <c r="B46" s="148"/>
      <c r="C46" s="46" t="s">
        <v>9</v>
      </c>
      <c r="D46" s="47" t="s">
        <v>10</v>
      </c>
      <c r="E46" s="48" t="s">
        <v>11</v>
      </c>
      <c r="F46" s="48" t="s">
        <v>12</v>
      </c>
      <c r="G46" s="48"/>
      <c r="H46" s="48"/>
      <c r="I46" s="152"/>
      <c r="J46" s="153"/>
    </row>
    <row r="47" spans="1:28" s="39" customFormat="1" ht="24">
      <c r="A47" s="56"/>
      <c r="B47" s="46"/>
      <c r="C47" s="47"/>
      <c r="D47" s="47"/>
      <c r="E47" s="48"/>
      <c r="F47" s="48"/>
      <c r="G47" s="48"/>
      <c r="H47" s="48"/>
      <c r="I47" s="55"/>
      <c r="J47" s="153"/>
    </row>
    <row r="48" spans="1:28" s="39" customFormat="1" ht="24">
      <c r="A48" s="56"/>
      <c r="B48" s="46"/>
      <c r="C48" s="47"/>
      <c r="D48" s="47"/>
      <c r="E48" s="48"/>
      <c r="F48" s="48"/>
      <c r="G48" s="48"/>
      <c r="H48" s="48"/>
      <c r="I48" s="55"/>
      <c r="J48" s="153"/>
    </row>
    <row r="49" spans="1:10" s="39" customFormat="1" ht="24">
      <c r="A49" s="56"/>
      <c r="B49" s="46"/>
      <c r="C49" s="49"/>
      <c r="D49" s="49"/>
      <c r="E49" s="50"/>
      <c r="F49" s="50"/>
      <c r="G49" s="50"/>
      <c r="H49" s="50"/>
      <c r="I49" s="55"/>
      <c r="J49" s="153"/>
    </row>
    <row r="50" spans="1:10" s="39" customFormat="1" ht="24">
      <c r="A50" s="56"/>
      <c r="B50" s="51"/>
      <c r="C50" s="49"/>
      <c r="D50" s="49"/>
      <c r="E50" s="50"/>
      <c r="F50" s="50"/>
      <c r="G50" s="50"/>
      <c r="H50" s="50"/>
      <c r="I50" s="55"/>
      <c r="J50" s="153"/>
    </row>
    <row r="51" spans="1:10" s="39" customFormat="1" ht="24">
      <c r="A51" s="57"/>
      <c r="B51" s="51"/>
      <c r="C51" s="49"/>
      <c r="D51" s="49"/>
      <c r="E51" s="50"/>
      <c r="F51" s="50"/>
      <c r="G51" s="50"/>
      <c r="H51" s="50"/>
      <c r="I51" s="55"/>
      <c r="J51" s="153"/>
    </row>
    <row r="52" spans="1:10" s="39" customFormat="1" ht="24">
      <c r="A52" s="48" t="s">
        <v>3</v>
      </c>
      <c r="B52" s="52"/>
      <c r="C52" s="46"/>
      <c r="D52" s="53"/>
      <c r="E52" s="53"/>
      <c r="F52" s="47"/>
      <c r="G52" s="47"/>
      <c r="H52" s="47"/>
      <c r="I52" s="55"/>
      <c r="J52" s="153"/>
    </row>
  </sheetData>
  <mergeCells count="26">
    <mergeCell ref="W9:X9"/>
    <mergeCell ref="Y9:Z9"/>
    <mergeCell ref="AA9:AB9"/>
    <mergeCell ref="A45:A46"/>
    <mergeCell ref="B45:B46"/>
    <mergeCell ref="C45:F45"/>
    <mergeCell ref="I45:I46"/>
    <mergeCell ref="J46:J52"/>
    <mergeCell ref="L9:L10"/>
    <mergeCell ref="M9:N9"/>
    <mergeCell ref="O9:P9"/>
    <mergeCell ref="Q9:R9"/>
    <mergeCell ref="S9:T9"/>
    <mergeCell ref="U9:V9"/>
    <mergeCell ref="A9:A10"/>
    <mergeCell ref="B9:B10"/>
    <mergeCell ref="C9:C10"/>
    <mergeCell ref="D9:I9"/>
    <mergeCell ref="J9:J10"/>
    <mergeCell ref="K9:K10"/>
    <mergeCell ref="A1:L1"/>
    <mergeCell ref="A2:L2"/>
    <mergeCell ref="A3:L3"/>
    <mergeCell ref="A4:L4"/>
    <mergeCell ref="A5:L5"/>
    <mergeCell ref="A7:L7"/>
  </mergeCells>
  <pageMargins left="0.27559055118110237" right="0.15748031496062992" top="0.70866141732283472" bottom="0.35433070866141736" header="0.70866141732283472" footer="0.31496062992125984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52"/>
  <sheetViews>
    <sheetView workbookViewId="0">
      <selection activeCell="C17" sqref="C17"/>
    </sheetView>
  </sheetViews>
  <sheetFormatPr defaultColWidth="9.125" defaultRowHeight="15"/>
  <cols>
    <col min="1" max="1" width="33.625" style="4" customWidth="1"/>
    <col min="2" max="2" width="12.875" style="34" customWidth="1"/>
    <col min="3" max="3" width="14.75" style="34" customWidth="1"/>
    <col min="4" max="6" width="7" style="34" bestFit="1" customWidth="1"/>
    <col min="7" max="8" width="7" style="34" customWidth="1"/>
    <col min="9" max="9" width="22.125" style="34" customWidth="1"/>
    <col min="10" max="10" width="16.25" style="34" customWidth="1"/>
    <col min="11" max="11" width="15.875" style="34" customWidth="1"/>
    <col min="12" max="12" width="21.375" style="27" customWidth="1"/>
    <col min="13" max="22" width="10.375" style="2" customWidth="1"/>
    <col min="23" max="58" width="9.125" style="3"/>
    <col min="59" max="16384" width="9.125" style="4"/>
  </cols>
  <sheetData>
    <row r="1" spans="1:28" s="3" customFormat="1" ht="23.25" customHeight="1">
      <c r="A1" s="135" t="s">
        <v>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s="3" customFormat="1" ht="23.25" customHeight="1">
      <c r="A2" s="135" t="s">
        <v>34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s="3" customFormat="1" ht="23.25" customHeight="1">
      <c r="A3" s="135" t="s">
        <v>29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8" s="3" customFormat="1" ht="23.25" customHeight="1">
      <c r="A4" s="135" t="s">
        <v>28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8" s="3" customFormat="1" ht="23.25" customHeight="1">
      <c r="A5" s="135" t="s">
        <v>27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8" s="3" customFormat="1" ht="23.25" customHeight="1">
      <c r="A6" s="65" t="s">
        <v>35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8" s="3" customFormat="1" ht="65.25" customHeight="1">
      <c r="A7" s="144" t="s">
        <v>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5"/>
      <c r="N7" s="5"/>
      <c r="O7" s="5"/>
      <c r="P7" s="5"/>
      <c r="Q7" s="2"/>
      <c r="R7" s="2"/>
      <c r="S7" s="2"/>
      <c r="T7" s="2"/>
      <c r="U7" s="2"/>
      <c r="V7" s="2"/>
    </row>
    <row r="8" spans="1:28" s="3" customFormat="1" ht="20.25">
      <c r="A8" s="54" t="s">
        <v>13</v>
      </c>
      <c r="B8" s="54" t="s">
        <v>14</v>
      </c>
      <c r="C8" s="54" t="s">
        <v>15</v>
      </c>
      <c r="D8" s="54" t="s">
        <v>16</v>
      </c>
      <c r="E8" s="54" t="s">
        <v>17</v>
      </c>
      <c r="F8" s="54" t="s">
        <v>18</v>
      </c>
      <c r="G8" s="54" t="s">
        <v>19</v>
      </c>
      <c r="H8" s="54" t="s">
        <v>20</v>
      </c>
      <c r="I8" s="54" t="s">
        <v>21</v>
      </c>
      <c r="J8" s="54" t="s">
        <v>22</v>
      </c>
      <c r="K8" s="54" t="s">
        <v>36</v>
      </c>
      <c r="L8" s="54" t="s">
        <v>37</v>
      </c>
      <c r="M8" s="5"/>
      <c r="N8" s="5"/>
      <c r="O8" s="5"/>
      <c r="P8" s="5"/>
      <c r="Q8" s="2"/>
      <c r="R8" s="2"/>
      <c r="S8" s="2"/>
      <c r="T8" s="2"/>
      <c r="U8" s="2"/>
      <c r="V8" s="2"/>
    </row>
    <row r="9" spans="1:28" s="3" customFormat="1" ht="58.5" customHeight="1">
      <c r="A9" s="131" t="s">
        <v>0</v>
      </c>
      <c r="B9" s="134" t="s">
        <v>1</v>
      </c>
      <c r="C9" s="136" t="s">
        <v>23</v>
      </c>
      <c r="D9" s="137" t="s">
        <v>32</v>
      </c>
      <c r="E9" s="137"/>
      <c r="F9" s="137"/>
      <c r="G9" s="137"/>
      <c r="H9" s="137"/>
      <c r="I9" s="137"/>
      <c r="J9" s="138" t="s">
        <v>39</v>
      </c>
      <c r="K9" s="139" t="s">
        <v>40</v>
      </c>
      <c r="L9" s="131" t="s">
        <v>4</v>
      </c>
      <c r="M9" s="130"/>
      <c r="N9" s="130"/>
      <c r="O9" s="130"/>
      <c r="P9" s="130"/>
      <c r="Q9" s="130"/>
      <c r="R9" s="130"/>
      <c r="S9" s="130"/>
      <c r="T9" s="130"/>
      <c r="U9" s="133"/>
      <c r="V9" s="133"/>
      <c r="W9" s="130"/>
      <c r="X9" s="130"/>
      <c r="Y9" s="130"/>
      <c r="Z9" s="130"/>
      <c r="AA9" s="130"/>
      <c r="AB9" s="130"/>
    </row>
    <row r="10" spans="1:28" s="3" customFormat="1" ht="40.5">
      <c r="A10" s="132"/>
      <c r="B10" s="134"/>
      <c r="C10" s="136"/>
      <c r="D10" s="68">
        <v>2570</v>
      </c>
      <c r="E10" s="68">
        <v>2571</v>
      </c>
      <c r="F10" s="68">
        <v>2572</v>
      </c>
      <c r="G10" s="68">
        <v>2573</v>
      </c>
      <c r="H10" s="68">
        <v>2574</v>
      </c>
      <c r="I10" s="67" t="s">
        <v>38</v>
      </c>
      <c r="J10" s="132"/>
      <c r="K10" s="140"/>
      <c r="L10" s="132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</row>
    <row r="11" spans="1:28" s="3" customFormat="1" ht="20.25">
      <c r="A11" s="9"/>
      <c r="B11" s="10"/>
      <c r="C11" s="11"/>
      <c r="D11" s="12"/>
      <c r="E11" s="12"/>
      <c r="F11" s="12"/>
      <c r="G11" s="64"/>
      <c r="H11" s="64"/>
      <c r="I11" s="19">
        <f>+(D11+E11+F11+G11+H11)/5</f>
        <v>0</v>
      </c>
      <c r="J11" s="19">
        <f t="shared" ref="J11:J41" si="0">+I11*C11</f>
        <v>0</v>
      </c>
      <c r="K11" s="19">
        <f t="shared" ref="K11:K41" si="1">+J11/96600</f>
        <v>0</v>
      </c>
      <c r="L11" s="13"/>
      <c r="M11" s="14"/>
      <c r="N11" s="14"/>
      <c r="O11" s="14"/>
      <c r="P11" s="14"/>
      <c r="Q11" s="14"/>
      <c r="R11" s="14"/>
      <c r="S11" s="14"/>
      <c r="T11" s="14"/>
      <c r="U11" s="2"/>
      <c r="V11" s="2"/>
      <c r="W11" s="2"/>
      <c r="X11" s="2"/>
      <c r="Y11" s="2"/>
      <c r="Z11" s="2"/>
      <c r="AA11" s="2"/>
      <c r="AB11" s="2"/>
    </row>
    <row r="12" spans="1:28" s="3" customFormat="1" ht="20.25">
      <c r="A12" s="15"/>
      <c r="B12" s="16"/>
      <c r="C12" s="17"/>
      <c r="D12" s="18"/>
      <c r="E12" s="18"/>
      <c r="F12" s="18"/>
      <c r="G12" s="18"/>
      <c r="H12" s="18"/>
      <c r="I12" s="19">
        <f t="shared" ref="I12:I41" si="2">+(D12+E12+F12+G12+H12)/5</f>
        <v>0</v>
      </c>
      <c r="J12" s="19">
        <f t="shared" si="0"/>
        <v>0</v>
      </c>
      <c r="K12" s="19">
        <f t="shared" si="1"/>
        <v>0</v>
      </c>
      <c r="L12" s="20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2"/>
      <c r="X12" s="2"/>
      <c r="Y12" s="2"/>
      <c r="Z12" s="2"/>
      <c r="AA12" s="2"/>
      <c r="AB12" s="2"/>
    </row>
    <row r="13" spans="1:28" s="3" customFormat="1" ht="20.25">
      <c r="A13" s="15"/>
      <c r="B13" s="16"/>
      <c r="C13" s="17"/>
      <c r="D13" s="18"/>
      <c r="E13" s="18"/>
      <c r="F13" s="18"/>
      <c r="G13" s="18"/>
      <c r="H13" s="18"/>
      <c r="I13" s="19">
        <f t="shared" si="2"/>
        <v>0</v>
      </c>
      <c r="J13" s="19">
        <f t="shared" si="0"/>
        <v>0</v>
      </c>
      <c r="K13" s="19">
        <f t="shared" si="1"/>
        <v>0</v>
      </c>
      <c r="L13" s="20"/>
      <c r="M13" s="14"/>
      <c r="N13" s="14"/>
      <c r="O13" s="14"/>
      <c r="P13" s="14"/>
      <c r="Q13" s="14"/>
      <c r="R13" s="14"/>
      <c r="S13" s="14"/>
      <c r="T13" s="14"/>
      <c r="U13" s="2"/>
      <c r="V13" s="2"/>
      <c r="W13" s="2"/>
      <c r="X13" s="2"/>
      <c r="Y13" s="2"/>
      <c r="Z13" s="2"/>
      <c r="AA13" s="2"/>
      <c r="AB13" s="2"/>
    </row>
    <row r="14" spans="1:28" s="3" customFormat="1" ht="20.25">
      <c r="A14" s="15"/>
      <c r="B14" s="16"/>
      <c r="C14" s="17"/>
      <c r="D14" s="21"/>
      <c r="E14" s="18"/>
      <c r="F14" s="18"/>
      <c r="G14" s="18"/>
      <c r="H14" s="18"/>
      <c r="I14" s="19">
        <f t="shared" si="2"/>
        <v>0</v>
      </c>
      <c r="J14" s="19">
        <f t="shared" si="0"/>
        <v>0</v>
      </c>
      <c r="K14" s="19">
        <f t="shared" si="1"/>
        <v>0</v>
      </c>
      <c r="L14" s="20"/>
      <c r="M14" s="14"/>
      <c r="N14" s="14"/>
      <c r="O14" s="14"/>
      <c r="P14" s="14"/>
      <c r="Q14" s="14"/>
      <c r="R14" s="14"/>
      <c r="S14" s="14"/>
      <c r="T14" s="14"/>
      <c r="U14" s="2"/>
      <c r="V14" s="2"/>
      <c r="W14" s="2"/>
      <c r="X14" s="2"/>
      <c r="Y14" s="2"/>
      <c r="Z14" s="2"/>
      <c r="AA14" s="2"/>
      <c r="AB14" s="2"/>
    </row>
    <row r="15" spans="1:28" s="3" customFormat="1" ht="20.25">
      <c r="A15" s="15"/>
      <c r="B15" s="16"/>
      <c r="C15" s="17"/>
      <c r="D15" s="21"/>
      <c r="E15" s="18"/>
      <c r="F15" s="18"/>
      <c r="G15" s="18"/>
      <c r="H15" s="18"/>
      <c r="I15" s="19">
        <f t="shared" si="2"/>
        <v>0</v>
      </c>
      <c r="J15" s="19">
        <f t="shared" si="0"/>
        <v>0</v>
      </c>
      <c r="K15" s="19">
        <f t="shared" si="1"/>
        <v>0</v>
      </c>
      <c r="L15" s="20"/>
      <c r="M15" s="14"/>
      <c r="N15" s="14"/>
      <c r="O15" s="14"/>
      <c r="P15" s="14"/>
      <c r="Q15" s="14"/>
      <c r="R15" s="14"/>
      <c r="S15" s="14"/>
      <c r="T15" s="14"/>
      <c r="U15" s="2"/>
      <c r="V15" s="2"/>
      <c r="W15" s="2"/>
      <c r="X15" s="2"/>
      <c r="Y15" s="2"/>
      <c r="Z15" s="2"/>
      <c r="AA15" s="2"/>
      <c r="AB15" s="2"/>
    </row>
    <row r="16" spans="1:28" s="3" customFormat="1" ht="20.25">
      <c r="A16" s="15"/>
      <c r="B16" s="16"/>
      <c r="C16" s="17"/>
      <c r="D16" s="21"/>
      <c r="E16" s="18"/>
      <c r="F16" s="18"/>
      <c r="G16" s="18"/>
      <c r="H16" s="18"/>
      <c r="I16" s="19">
        <f t="shared" si="2"/>
        <v>0</v>
      </c>
      <c r="J16" s="19">
        <f t="shared" si="0"/>
        <v>0</v>
      </c>
      <c r="K16" s="19">
        <f t="shared" si="1"/>
        <v>0</v>
      </c>
      <c r="L16" s="20"/>
      <c r="M16" s="14"/>
      <c r="N16" s="14"/>
      <c r="O16" s="14"/>
      <c r="P16" s="14"/>
      <c r="Q16" s="14"/>
      <c r="R16" s="14"/>
      <c r="S16" s="14"/>
      <c r="T16" s="14"/>
      <c r="U16" s="2"/>
      <c r="V16" s="2"/>
      <c r="W16" s="2"/>
      <c r="X16" s="2"/>
      <c r="Y16" s="2"/>
      <c r="Z16" s="2"/>
      <c r="AA16" s="2"/>
      <c r="AB16" s="2"/>
    </row>
    <row r="17" spans="1:28" s="3" customFormat="1" ht="20.25">
      <c r="A17" s="15"/>
      <c r="B17" s="16"/>
      <c r="C17" s="17"/>
      <c r="D17" s="21"/>
      <c r="E17" s="18"/>
      <c r="F17" s="18"/>
      <c r="G17" s="18"/>
      <c r="H17" s="18"/>
      <c r="I17" s="19">
        <f t="shared" si="2"/>
        <v>0</v>
      </c>
      <c r="J17" s="19">
        <f t="shared" si="0"/>
        <v>0</v>
      </c>
      <c r="K17" s="19">
        <f t="shared" si="1"/>
        <v>0</v>
      </c>
      <c r="L17" s="20"/>
      <c r="M17" s="14"/>
      <c r="N17" s="14"/>
      <c r="O17" s="14"/>
      <c r="P17" s="14"/>
      <c r="Q17" s="14"/>
      <c r="R17" s="14"/>
      <c r="S17" s="14"/>
      <c r="T17" s="14"/>
      <c r="U17" s="2"/>
      <c r="V17" s="2"/>
      <c r="W17" s="2"/>
      <c r="X17" s="2"/>
      <c r="Y17" s="2"/>
      <c r="Z17" s="2"/>
      <c r="AA17" s="2"/>
      <c r="AB17" s="2"/>
    </row>
    <row r="18" spans="1:28" s="3" customFormat="1" ht="20.25">
      <c r="A18" s="15"/>
      <c r="B18" s="16"/>
      <c r="C18" s="17"/>
      <c r="D18" s="21"/>
      <c r="E18" s="18"/>
      <c r="F18" s="18"/>
      <c r="G18" s="18"/>
      <c r="H18" s="18"/>
      <c r="I18" s="19">
        <f t="shared" si="2"/>
        <v>0</v>
      </c>
      <c r="J18" s="19">
        <f t="shared" si="0"/>
        <v>0</v>
      </c>
      <c r="K18" s="19">
        <f t="shared" si="1"/>
        <v>0</v>
      </c>
      <c r="L18" s="20"/>
      <c r="M18" s="14"/>
      <c r="N18" s="14"/>
      <c r="O18" s="14"/>
      <c r="P18" s="14"/>
      <c r="Q18" s="14"/>
      <c r="R18" s="14"/>
      <c r="S18" s="14"/>
      <c r="T18" s="14"/>
      <c r="U18" s="2"/>
      <c r="V18" s="2"/>
      <c r="W18" s="2"/>
      <c r="X18" s="2"/>
      <c r="Y18" s="2"/>
      <c r="Z18" s="2"/>
      <c r="AA18" s="2"/>
      <c r="AB18" s="2"/>
    </row>
    <row r="19" spans="1:28" s="3" customFormat="1" ht="20.25">
      <c r="A19" s="15"/>
      <c r="B19" s="16"/>
      <c r="C19" s="17"/>
      <c r="D19" s="21"/>
      <c r="E19" s="18"/>
      <c r="F19" s="18"/>
      <c r="G19" s="18"/>
      <c r="H19" s="18"/>
      <c r="I19" s="19">
        <f t="shared" si="2"/>
        <v>0</v>
      </c>
      <c r="J19" s="19">
        <f t="shared" si="0"/>
        <v>0</v>
      </c>
      <c r="K19" s="19">
        <f t="shared" si="1"/>
        <v>0</v>
      </c>
      <c r="L19" s="20"/>
      <c r="M19" s="14"/>
      <c r="N19" s="14"/>
      <c r="O19" s="14"/>
      <c r="P19" s="14"/>
      <c r="Q19" s="14"/>
      <c r="R19" s="14"/>
      <c r="S19" s="14"/>
      <c r="T19" s="14"/>
      <c r="U19" s="2"/>
      <c r="V19" s="2"/>
      <c r="W19" s="2"/>
      <c r="X19" s="2"/>
      <c r="Y19" s="2"/>
      <c r="Z19" s="2"/>
      <c r="AA19" s="2"/>
      <c r="AB19" s="2"/>
    </row>
    <row r="20" spans="1:28" s="3" customFormat="1" ht="20.25">
      <c r="A20" s="15"/>
      <c r="B20" s="16"/>
      <c r="C20" s="17"/>
      <c r="D20" s="21"/>
      <c r="E20" s="18"/>
      <c r="F20" s="18"/>
      <c r="G20" s="18"/>
      <c r="H20" s="18"/>
      <c r="I20" s="19">
        <f t="shared" si="2"/>
        <v>0</v>
      </c>
      <c r="J20" s="19">
        <f t="shared" si="0"/>
        <v>0</v>
      </c>
      <c r="K20" s="19">
        <f t="shared" si="1"/>
        <v>0</v>
      </c>
      <c r="L20" s="20"/>
      <c r="M20" s="14"/>
      <c r="N20" s="14"/>
      <c r="O20" s="14"/>
      <c r="P20" s="14"/>
      <c r="Q20" s="14"/>
      <c r="R20" s="14"/>
      <c r="S20" s="14"/>
      <c r="T20" s="14"/>
      <c r="U20" s="2"/>
      <c r="V20" s="2"/>
      <c r="W20" s="2"/>
      <c r="X20" s="2"/>
      <c r="Y20" s="2"/>
      <c r="Z20" s="2"/>
      <c r="AA20" s="2"/>
      <c r="AB20" s="2"/>
    </row>
    <row r="21" spans="1:28" s="3" customFormat="1" ht="20.25">
      <c r="A21" s="15"/>
      <c r="B21" s="16"/>
      <c r="C21" s="17"/>
      <c r="D21" s="21"/>
      <c r="E21" s="18"/>
      <c r="F21" s="18"/>
      <c r="G21" s="18"/>
      <c r="H21" s="18"/>
      <c r="I21" s="19">
        <f t="shared" si="2"/>
        <v>0</v>
      </c>
      <c r="J21" s="19">
        <f t="shared" si="0"/>
        <v>0</v>
      </c>
      <c r="K21" s="19">
        <f t="shared" si="1"/>
        <v>0</v>
      </c>
      <c r="L21" s="20"/>
      <c r="M21" s="14"/>
      <c r="N21" s="14"/>
      <c r="O21" s="14"/>
      <c r="P21" s="14"/>
      <c r="Q21" s="14"/>
      <c r="R21" s="14"/>
      <c r="S21" s="14"/>
      <c r="T21" s="14"/>
      <c r="U21" s="2"/>
      <c r="V21" s="2"/>
      <c r="W21" s="2"/>
      <c r="X21" s="2"/>
      <c r="Y21" s="2"/>
      <c r="Z21" s="2"/>
      <c r="AA21" s="2"/>
      <c r="AB21" s="2"/>
    </row>
    <row r="22" spans="1:28" s="3" customFormat="1" ht="20.25">
      <c r="A22" s="15"/>
      <c r="B22" s="16"/>
      <c r="C22" s="17"/>
      <c r="D22" s="21"/>
      <c r="E22" s="18"/>
      <c r="F22" s="18"/>
      <c r="G22" s="18"/>
      <c r="H22" s="18"/>
      <c r="I22" s="19">
        <f t="shared" si="2"/>
        <v>0</v>
      </c>
      <c r="J22" s="19">
        <f t="shared" si="0"/>
        <v>0</v>
      </c>
      <c r="K22" s="19">
        <f t="shared" si="1"/>
        <v>0</v>
      </c>
      <c r="L22" s="20"/>
      <c r="M22" s="14"/>
      <c r="N22" s="14"/>
      <c r="O22" s="14"/>
      <c r="P22" s="14"/>
      <c r="Q22" s="14"/>
      <c r="R22" s="14"/>
      <c r="S22" s="14"/>
      <c r="T22" s="14"/>
      <c r="U22" s="2"/>
      <c r="V22" s="2"/>
      <c r="W22" s="2"/>
      <c r="X22" s="2"/>
      <c r="Y22" s="2"/>
      <c r="Z22" s="2"/>
      <c r="AA22" s="2"/>
      <c r="AB22" s="2"/>
    </row>
    <row r="23" spans="1:28" s="3" customFormat="1" ht="20.25">
      <c r="A23" s="15"/>
      <c r="B23" s="16"/>
      <c r="C23" s="17"/>
      <c r="D23" s="21"/>
      <c r="E23" s="18"/>
      <c r="F23" s="18"/>
      <c r="G23" s="18"/>
      <c r="H23" s="18"/>
      <c r="I23" s="19">
        <f t="shared" si="2"/>
        <v>0</v>
      </c>
      <c r="J23" s="19">
        <f t="shared" si="0"/>
        <v>0</v>
      </c>
      <c r="K23" s="19">
        <f t="shared" si="1"/>
        <v>0</v>
      </c>
      <c r="L23" s="20"/>
      <c r="M23" s="14"/>
      <c r="N23" s="14"/>
      <c r="O23" s="14"/>
      <c r="P23" s="14"/>
      <c r="Q23" s="14"/>
      <c r="R23" s="14"/>
      <c r="S23" s="14"/>
      <c r="T23" s="14"/>
      <c r="U23" s="2"/>
      <c r="V23" s="2"/>
      <c r="W23" s="2"/>
      <c r="X23" s="2"/>
      <c r="Y23" s="2"/>
      <c r="Z23" s="2"/>
      <c r="AA23" s="2"/>
      <c r="AB23" s="2"/>
    </row>
    <row r="24" spans="1:28" s="3" customFormat="1" ht="20.25">
      <c r="A24" s="15"/>
      <c r="B24" s="16"/>
      <c r="C24" s="17"/>
      <c r="D24" s="21"/>
      <c r="E24" s="18"/>
      <c r="F24" s="18"/>
      <c r="G24" s="18"/>
      <c r="H24" s="18"/>
      <c r="I24" s="19">
        <f t="shared" si="2"/>
        <v>0</v>
      </c>
      <c r="J24" s="19">
        <f t="shared" si="0"/>
        <v>0</v>
      </c>
      <c r="K24" s="19">
        <f t="shared" si="1"/>
        <v>0</v>
      </c>
      <c r="L24" s="20"/>
      <c r="M24" s="14"/>
      <c r="N24" s="14"/>
      <c r="O24" s="14"/>
      <c r="P24" s="14"/>
      <c r="Q24" s="14"/>
      <c r="R24" s="14"/>
      <c r="S24" s="14"/>
      <c r="T24" s="14"/>
      <c r="U24" s="2"/>
      <c r="V24" s="2"/>
      <c r="W24" s="2"/>
      <c r="X24" s="2"/>
      <c r="Y24" s="2"/>
      <c r="Z24" s="2"/>
      <c r="AA24" s="2"/>
      <c r="AB24" s="2"/>
    </row>
    <row r="25" spans="1:28" s="3" customFormat="1" ht="20.25">
      <c r="A25" s="15"/>
      <c r="B25" s="16"/>
      <c r="C25" s="17"/>
      <c r="D25" s="21"/>
      <c r="E25" s="18"/>
      <c r="F25" s="18"/>
      <c r="G25" s="18"/>
      <c r="H25" s="18"/>
      <c r="I25" s="19">
        <f t="shared" si="2"/>
        <v>0</v>
      </c>
      <c r="J25" s="19">
        <f t="shared" si="0"/>
        <v>0</v>
      </c>
      <c r="K25" s="19">
        <f t="shared" si="1"/>
        <v>0</v>
      </c>
      <c r="L25" s="20"/>
      <c r="M25" s="14"/>
      <c r="N25" s="14"/>
      <c r="O25" s="14"/>
      <c r="P25" s="14"/>
      <c r="Q25" s="14"/>
      <c r="R25" s="14"/>
      <c r="S25" s="14"/>
      <c r="T25" s="14"/>
      <c r="U25" s="2"/>
      <c r="V25" s="2"/>
      <c r="W25" s="2"/>
      <c r="X25" s="2"/>
      <c r="Y25" s="2"/>
      <c r="Z25" s="2"/>
      <c r="AA25" s="2"/>
      <c r="AB25" s="2"/>
    </row>
    <row r="26" spans="1:28" s="3" customFormat="1" ht="20.25">
      <c r="A26" s="15"/>
      <c r="B26" s="16"/>
      <c r="C26" s="17"/>
      <c r="D26" s="21"/>
      <c r="E26" s="18"/>
      <c r="F26" s="18"/>
      <c r="G26" s="18"/>
      <c r="H26" s="18"/>
      <c r="I26" s="19">
        <f t="shared" si="2"/>
        <v>0</v>
      </c>
      <c r="J26" s="19">
        <f t="shared" si="0"/>
        <v>0</v>
      </c>
      <c r="K26" s="19">
        <f t="shared" si="1"/>
        <v>0</v>
      </c>
      <c r="L26" s="20"/>
      <c r="M26" s="14"/>
      <c r="N26" s="14"/>
      <c r="O26" s="14"/>
      <c r="P26" s="14"/>
      <c r="Q26" s="14"/>
      <c r="R26" s="14"/>
      <c r="S26" s="14"/>
      <c r="T26" s="14"/>
      <c r="U26" s="2"/>
      <c r="V26" s="2"/>
      <c r="W26" s="2"/>
      <c r="X26" s="2"/>
      <c r="Y26" s="2"/>
      <c r="Z26" s="2"/>
      <c r="AA26" s="2"/>
      <c r="AB26" s="2"/>
    </row>
    <row r="27" spans="1:28" s="3" customFormat="1" ht="20.25">
      <c r="A27" s="15"/>
      <c r="B27" s="16"/>
      <c r="C27" s="17"/>
      <c r="D27" s="21"/>
      <c r="E27" s="18"/>
      <c r="F27" s="18"/>
      <c r="G27" s="18"/>
      <c r="H27" s="18"/>
      <c r="I27" s="19">
        <f t="shared" si="2"/>
        <v>0</v>
      </c>
      <c r="J27" s="19">
        <f t="shared" si="0"/>
        <v>0</v>
      </c>
      <c r="K27" s="19">
        <f t="shared" si="1"/>
        <v>0</v>
      </c>
      <c r="L27" s="20"/>
      <c r="M27" s="14"/>
      <c r="N27" s="14"/>
      <c r="O27" s="14"/>
      <c r="P27" s="14"/>
      <c r="Q27" s="14"/>
      <c r="R27" s="14"/>
      <c r="S27" s="14"/>
      <c r="T27" s="14"/>
      <c r="U27" s="2"/>
      <c r="V27" s="2"/>
      <c r="W27" s="2"/>
      <c r="X27" s="2"/>
      <c r="Y27" s="2"/>
      <c r="Z27" s="2"/>
      <c r="AA27" s="2"/>
      <c r="AB27" s="2"/>
    </row>
    <row r="28" spans="1:28" s="3" customFormat="1" ht="20.25">
      <c r="A28" s="15"/>
      <c r="B28" s="16"/>
      <c r="C28" s="17"/>
      <c r="D28" s="21"/>
      <c r="E28" s="18"/>
      <c r="F28" s="18"/>
      <c r="G28" s="18"/>
      <c r="H28" s="18"/>
      <c r="I28" s="19">
        <f t="shared" si="2"/>
        <v>0</v>
      </c>
      <c r="J28" s="19">
        <f t="shared" si="0"/>
        <v>0</v>
      </c>
      <c r="K28" s="19">
        <f t="shared" si="1"/>
        <v>0</v>
      </c>
      <c r="L28" s="20"/>
      <c r="M28" s="14"/>
      <c r="N28" s="14"/>
      <c r="O28" s="14"/>
      <c r="P28" s="14"/>
      <c r="Q28" s="14"/>
      <c r="R28" s="14"/>
      <c r="S28" s="14"/>
      <c r="T28" s="14"/>
      <c r="U28" s="2"/>
      <c r="V28" s="2"/>
      <c r="W28" s="2"/>
      <c r="X28" s="2"/>
      <c r="Y28" s="2"/>
      <c r="Z28" s="2"/>
      <c r="AA28" s="2"/>
      <c r="AB28" s="2"/>
    </row>
    <row r="29" spans="1:28" s="3" customFormat="1" ht="20.25">
      <c r="A29" s="15"/>
      <c r="B29" s="16"/>
      <c r="C29" s="17"/>
      <c r="D29" s="21"/>
      <c r="E29" s="18"/>
      <c r="F29" s="18"/>
      <c r="G29" s="18"/>
      <c r="H29" s="18"/>
      <c r="I29" s="19">
        <f t="shared" si="2"/>
        <v>0</v>
      </c>
      <c r="J29" s="19">
        <f t="shared" si="0"/>
        <v>0</v>
      </c>
      <c r="K29" s="19">
        <f t="shared" si="1"/>
        <v>0</v>
      </c>
      <c r="L29" s="20"/>
      <c r="M29" s="14"/>
      <c r="N29" s="14"/>
      <c r="O29" s="14"/>
      <c r="P29" s="14"/>
      <c r="Q29" s="14"/>
      <c r="R29" s="14"/>
      <c r="S29" s="14"/>
      <c r="T29" s="14"/>
      <c r="U29" s="2"/>
      <c r="V29" s="2"/>
      <c r="W29" s="2"/>
      <c r="X29" s="2"/>
      <c r="Y29" s="2"/>
      <c r="Z29" s="2"/>
      <c r="AA29" s="2"/>
      <c r="AB29" s="2"/>
    </row>
    <row r="30" spans="1:28" s="3" customFormat="1" ht="20.25">
      <c r="A30" s="15"/>
      <c r="B30" s="16"/>
      <c r="C30" s="17"/>
      <c r="D30" s="21"/>
      <c r="E30" s="18"/>
      <c r="F30" s="18"/>
      <c r="G30" s="18"/>
      <c r="H30" s="18"/>
      <c r="I30" s="19">
        <f t="shared" si="2"/>
        <v>0</v>
      </c>
      <c r="J30" s="19">
        <f t="shared" si="0"/>
        <v>0</v>
      </c>
      <c r="K30" s="19">
        <f t="shared" si="1"/>
        <v>0</v>
      </c>
      <c r="L30" s="20"/>
      <c r="M30" s="14"/>
      <c r="N30" s="14"/>
      <c r="O30" s="14"/>
      <c r="P30" s="14"/>
      <c r="Q30" s="14"/>
      <c r="R30" s="14"/>
      <c r="S30" s="14"/>
      <c r="T30" s="14"/>
      <c r="U30" s="2"/>
      <c r="V30" s="2"/>
      <c r="W30" s="2"/>
      <c r="X30" s="2"/>
      <c r="Y30" s="2"/>
      <c r="Z30" s="2"/>
      <c r="AA30" s="2"/>
      <c r="AB30" s="2"/>
    </row>
    <row r="31" spans="1:28" s="3" customFormat="1" ht="20.25">
      <c r="A31" s="15"/>
      <c r="B31" s="16"/>
      <c r="C31" s="17"/>
      <c r="D31" s="21"/>
      <c r="E31" s="18"/>
      <c r="F31" s="18"/>
      <c r="G31" s="18"/>
      <c r="H31" s="18"/>
      <c r="I31" s="19">
        <f t="shared" si="2"/>
        <v>0</v>
      </c>
      <c r="J31" s="19">
        <f t="shared" si="0"/>
        <v>0</v>
      </c>
      <c r="K31" s="19">
        <f t="shared" si="1"/>
        <v>0</v>
      </c>
      <c r="L31" s="20"/>
      <c r="M31" s="14"/>
      <c r="N31" s="14"/>
      <c r="O31" s="14"/>
      <c r="P31" s="14"/>
      <c r="Q31" s="14"/>
      <c r="R31" s="14"/>
      <c r="S31" s="14"/>
      <c r="T31" s="14"/>
      <c r="U31" s="2"/>
      <c r="V31" s="2"/>
      <c r="W31" s="2"/>
      <c r="X31" s="2"/>
      <c r="Y31" s="2"/>
      <c r="Z31" s="2"/>
      <c r="AA31" s="2"/>
      <c r="AB31" s="2"/>
    </row>
    <row r="32" spans="1:28" s="3" customFormat="1" ht="20.25">
      <c r="A32" s="15"/>
      <c r="B32" s="16"/>
      <c r="C32" s="17"/>
      <c r="D32" s="21"/>
      <c r="E32" s="18"/>
      <c r="F32" s="18"/>
      <c r="G32" s="18"/>
      <c r="H32" s="18"/>
      <c r="I32" s="19">
        <f t="shared" si="2"/>
        <v>0</v>
      </c>
      <c r="J32" s="19">
        <f t="shared" si="0"/>
        <v>0</v>
      </c>
      <c r="K32" s="19">
        <f t="shared" si="1"/>
        <v>0</v>
      </c>
      <c r="L32" s="20"/>
      <c r="M32" s="14"/>
      <c r="N32" s="14"/>
      <c r="O32" s="14"/>
      <c r="P32" s="14"/>
      <c r="Q32" s="14"/>
      <c r="R32" s="14"/>
      <c r="S32" s="14"/>
      <c r="T32" s="14"/>
      <c r="U32" s="2"/>
      <c r="V32" s="2"/>
      <c r="W32" s="2"/>
      <c r="X32" s="2"/>
      <c r="Y32" s="2"/>
      <c r="Z32" s="2"/>
      <c r="AA32" s="2"/>
      <c r="AB32" s="2"/>
    </row>
    <row r="33" spans="1:28" s="3" customFormat="1" ht="20.25">
      <c r="A33" s="15"/>
      <c r="B33" s="16"/>
      <c r="C33" s="17"/>
      <c r="D33" s="21"/>
      <c r="E33" s="18"/>
      <c r="F33" s="18"/>
      <c r="G33" s="18"/>
      <c r="H33" s="18"/>
      <c r="I33" s="19">
        <f t="shared" si="2"/>
        <v>0</v>
      </c>
      <c r="J33" s="19">
        <f t="shared" si="0"/>
        <v>0</v>
      </c>
      <c r="K33" s="19">
        <f t="shared" si="1"/>
        <v>0</v>
      </c>
      <c r="L33" s="20"/>
      <c r="M33" s="14"/>
      <c r="N33" s="14"/>
      <c r="O33" s="14"/>
      <c r="P33" s="14"/>
      <c r="Q33" s="14"/>
      <c r="R33" s="14"/>
      <c r="S33" s="14"/>
      <c r="T33" s="14"/>
      <c r="U33" s="2"/>
      <c r="V33" s="2"/>
      <c r="W33" s="2"/>
      <c r="X33" s="2"/>
      <c r="Y33" s="2"/>
      <c r="Z33" s="2"/>
      <c r="AA33" s="2"/>
      <c r="AB33" s="2"/>
    </row>
    <row r="34" spans="1:28" s="3" customFormat="1" ht="20.25">
      <c r="A34" s="22"/>
      <c r="B34" s="23"/>
      <c r="C34" s="17"/>
      <c r="D34" s="21"/>
      <c r="E34" s="18"/>
      <c r="F34" s="18"/>
      <c r="G34" s="18"/>
      <c r="H34" s="18"/>
      <c r="I34" s="19">
        <f t="shared" si="2"/>
        <v>0</v>
      </c>
      <c r="J34" s="19">
        <f t="shared" si="0"/>
        <v>0</v>
      </c>
      <c r="K34" s="19">
        <f t="shared" si="1"/>
        <v>0</v>
      </c>
      <c r="L34" s="20"/>
      <c r="M34" s="14"/>
      <c r="N34" s="14"/>
      <c r="O34" s="14"/>
      <c r="P34" s="14"/>
      <c r="Q34" s="14"/>
      <c r="R34" s="14"/>
      <c r="S34" s="14"/>
      <c r="T34" s="14"/>
      <c r="U34" s="2"/>
      <c r="V34" s="2"/>
      <c r="W34" s="2"/>
      <c r="X34" s="2"/>
      <c r="Y34" s="2"/>
      <c r="Z34" s="2"/>
      <c r="AA34" s="2"/>
      <c r="AB34" s="2"/>
    </row>
    <row r="35" spans="1:28" s="3" customFormat="1" ht="20.25">
      <c r="A35" s="22"/>
      <c r="B35" s="23"/>
      <c r="C35" s="17"/>
      <c r="D35" s="21"/>
      <c r="E35" s="18"/>
      <c r="F35" s="18"/>
      <c r="G35" s="18"/>
      <c r="H35" s="18"/>
      <c r="I35" s="19">
        <f t="shared" si="2"/>
        <v>0</v>
      </c>
      <c r="J35" s="19">
        <f t="shared" si="0"/>
        <v>0</v>
      </c>
      <c r="K35" s="19">
        <f t="shared" si="1"/>
        <v>0</v>
      </c>
      <c r="L35" s="20"/>
      <c r="M35" s="14"/>
      <c r="N35" s="14"/>
      <c r="O35" s="14"/>
      <c r="P35" s="14"/>
      <c r="Q35" s="14"/>
      <c r="R35" s="14"/>
      <c r="S35" s="14"/>
      <c r="T35" s="14"/>
      <c r="U35" s="2"/>
      <c r="V35" s="2"/>
      <c r="W35" s="2"/>
      <c r="X35" s="2"/>
      <c r="Y35" s="2"/>
      <c r="Z35" s="2"/>
      <c r="AA35" s="2"/>
      <c r="AB35" s="2"/>
    </row>
    <row r="36" spans="1:28" s="3" customFormat="1" ht="20.25">
      <c r="A36" s="22"/>
      <c r="B36" s="23"/>
      <c r="C36" s="17"/>
      <c r="D36" s="24"/>
      <c r="E36" s="25"/>
      <c r="F36" s="25"/>
      <c r="G36" s="25"/>
      <c r="H36" s="25"/>
      <c r="I36" s="19">
        <f t="shared" si="2"/>
        <v>0</v>
      </c>
      <c r="J36" s="19">
        <f t="shared" si="0"/>
        <v>0</v>
      </c>
      <c r="K36" s="19">
        <f t="shared" si="1"/>
        <v>0</v>
      </c>
      <c r="L36" s="20"/>
      <c r="M36" s="14"/>
      <c r="N36" s="14"/>
      <c r="O36" s="14"/>
      <c r="P36" s="14"/>
      <c r="Q36" s="14"/>
      <c r="R36" s="14"/>
      <c r="S36" s="14"/>
      <c r="T36" s="14"/>
      <c r="U36" s="2"/>
      <c r="V36" s="2"/>
      <c r="W36" s="2"/>
      <c r="X36" s="2"/>
      <c r="Y36" s="2"/>
      <c r="Z36" s="2"/>
      <c r="AA36" s="2"/>
      <c r="AB36" s="2"/>
    </row>
    <row r="37" spans="1:28" s="3" customFormat="1" ht="20.25">
      <c r="A37" s="22"/>
      <c r="B37" s="23"/>
      <c r="C37" s="17"/>
      <c r="D37" s="17"/>
      <c r="E37" s="17"/>
      <c r="F37" s="19"/>
      <c r="G37" s="19"/>
      <c r="H37" s="19"/>
      <c r="I37" s="19">
        <f t="shared" si="2"/>
        <v>0</v>
      </c>
      <c r="J37" s="19">
        <f t="shared" si="0"/>
        <v>0</v>
      </c>
      <c r="K37" s="19">
        <f t="shared" si="1"/>
        <v>0</v>
      </c>
      <c r="L37" s="26"/>
      <c r="M37" s="14"/>
      <c r="N37" s="14"/>
      <c r="O37" s="2"/>
      <c r="P37" s="2"/>
      <c r="Q37" s="2"/>
      <c r="R37" s="2"/>
      <c r="S37" s="2"/>
      <c r="T37" s="2"/>
      <c r="U37" s="2"/>
      <c r="V37" s="2"/>
    </row>
    <row r="38" spans="1:28" s="3" customFormat="1" ht="20.25">
      <c r="A38" s="22"/>
      <c r="B38" s="23"/>
      <c r="C38" s="17"/>
      <c r="D38" s="17"/>
      <c r="E38" s="17"/>
      <c r="F38" s="19"/>
      <c r="G38" s="19"/>
      <c r="H38" s="19"/>
      <c r="I38" s="19">
        <f t="shared" si="2"/>
        <v>0</v>
      </c>
      <c r="J38" s="19">
        <f t="shared" si="0"/>
        <v>0</v>
      </c>
      <c r="K38" s="19">
        <f t="shared" si="1"/>
        <v>0</v>
      </c>
      <c r="L38" s="26"/>
      <c r="M38" s="14"/>
      <c r="N38" s="14"/>
      <c r="O38" s="2"/>
      <c r="P38" s="2"/>
      <c r="Q38" s="2"/>
      <c r="R38" s="2"/>
      <c r="S38" s="2"/>
      <c r="T38" s="2"/>
      <c r="U38" s="2"/>
      <c r="V38" s="2"/>
    </row>
    <row r="39" spans="1:28" s="3" customFormat="1" ht="20.25">
      <c r="A39" s="22"/>
      <c r="B39" s="23"/>
      <c r="C39" s="17"/>
      <c r="D39" s="17"/>
      <c r="E39" s="17"/>
      <c r="F39" s="19"/>
      <c r="G39" s="19"/>
      <c r="H39" s="19"/>
      <c r="I39" s="19">
        <f t="shared" si="2"/>
        <v>0</v>
      </c>
      <c r="J39" s="19">
        <f t="shared" si="0"/>
        <v>0</v>
      </c>
      <c r="K39" s="19">
        <f t="shared" si="1"/>
        <v>0</v>
      </c>
      <c r="L39" s="26"/>
      <c r="M39" s="14"/>
      <c r="N39" s="14"/>
      <c r="O39" s="2"/>
      <c r="P39" s="2"/>
      <c r="Q39" s="2"/>
      <c r="R39" s="2"/>
      <c r="S39" s="2"/>
      <c r="T39" s="2"/>
      <c r="U39" s="2"/>
      <c r="V39" s="2"/>
    </row>
    <row r="40" spans="1:28" s="3" customFormat="1" ht="20.25">
      <c r="A40" s="28"/>
      <c r="B40" s="23"/>
      <c r="C40" s="17"/>
      <c r="D40" s="17"/>
      <c r="E40" s="17"/>
      <c r="F40" s="19"/>
      <c r="G40" s="19"/>
      <c r="H40" s="19"/>
      <c r="I40" s="19">
        <f t="shared" si="2"/>
        <v>0</v>
      </c>
      <c r="J40" s="19">
        <f t="shared" si="0"/>
        <v>0</v>
      </c>
      <c r="K40" s="19">
        <f t="shared" si="1"/>
        <v>0</v>
      </c>
      <c r="L40" s="26"/>
      <c r="M40" s="14"/>
      <c r="N40" s="14"/>
      <c r="O40" s="2"/>
      <c r="P40" s="2"/>
      <c r="Q40" s="2"/>
      <c r="R40" s="2"/>
      <c r="S40" s="2"/>
      <c r="T40" s="2"/>
      <c r="U40" s="2"/>
      <c r="V40" s="2"/>
    </row>
    <row r="41" spans="1:28" s="3" customFormat="1" ht="20.25">
      <c r="A41" s="29"/>
      <c r="B41" s="30"/>
      <c r="C41" s="31"/>
      <c r="D41" s="31"/>
      <c r="E41" s="31"/>
      <c r="F41" s="32"/>
      <c r="G41" s="32"/>
      <c r="H41" s="32"/>
      <c r="I41" s="19">
        <f t="shared" si="2"/>
        <v>0</v>
      </c>
      <c r="J41" s="32">
        <f t="shared" si="0"/>
        <v>0</v>
      </c>
      <c r="K41" s="32">
        <f t="shared" si="1"/>
        <v>0</v>
      </c>
      <c r="L41" s="35"/>
      <c r="M41" s="14"/>
      <c r="N41" s="14"/>
      <c r="O41" s="2"/>
      <c r="P41" s="2"/>
      <c r="Q41" s="2"/>
      <c r="R41" s="2"/>
      <c r="S41" s="2"/>
      <c r="T41" s="2"/>
      <c r="U41" s="2"/>
      <c r="V41" s="2"/>
    </row>
    <row r="42" spans="1:28" s="3" customFormat="1" ht="24.95" customHeight="1">
      <c r="A42" s="71"/>
      <c r="B42" s="14"/>
      <c r="C42" s="37"/>
      <c r="D42" s="37"/>
      <c r="E42" s="37"/>
      <c r="F42" s="71"/>
      <c r="G42" s="71"/>
      <c r="H42" s="71"/>
      <c r="I42" s="1" t="s">
        <v>3</v>
      </c>
      <c r="J42" s="1">
        <f>SUM(J12:J41)</f>
        <v>0</v>
      </c>
      <c r="K42" s="1">
        <f>SUM(K12:K41)</f>
        <v>0</v>
      </c>
      <c r="L42" s="38"/>
      <c r="M42" s="33"/>
      <c r="N42" s="33"/>
      <c r="O42" s="2"/>
      <c r="P42" s="2"/>
      <c r="Q42" s="2"/>
      <c r="R42" s="2"/>
      <c r="S42" s="2"/>
      <c r="T42" s="2"/>
      <c r="U42" s="2"/>
      <c r="V42" s="2"/>
    </row>
    <row r="43" spans="1:28" s="3" customFormat="1" ht="24.95" customHeight="1">
      <c r="A43" s="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27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8" s="39" customFormat="1" ht="24">
      <c r="A44" s="40"/>
      <c r="B44" s="41"/>
      <c r="C44" s="42"/>
      <c r="D44" s="41"/>
      <c r="E44" s="41"/>
      <c r="F44" s="43"/>
      <c r="G44" s="43"/>
      <c r="H44" s="43"/>
      <c r="I44" s="44"/>
      <c r="J44" s="44"/>
    </row>
    <row r="45" spans="1:28" s="39" customFormat="1" ht="42" customHeight="1">
      <c r="A45" s="145" t="s">
        <v>2</v>
      </c>
      <c r="B45" s="147" t="s">
        <v>6</v>
      </c>
      <c r="C45" s="149" t="s">
        <v>7</v>
      </c>
      <c r="D45" s="150"/>
      <c r="E45" s="150"/>
      <c r="F45" s="151"/>
      <c r="G45" s="70"/>
      <c r="H45" s="70"/>
      <c r="I45" s="152" t="s">
        <v>8</v>
      </c>
      <c r="J45" s="45"/>
    </row>
    <row r="46" spans="1:28" s="39" customFormat="1" ht="24">
      <c r="A46" s="146"/>
      <c r="B46" s="148"/>
      <c r="C46" s="46" t="s">
        <v>9</v>
      </c>
      <c r="D46" s="47" t="s">
        <v>10</v>
      </c>
      <c r="E46" s="48" t="s">
        <v>11</v>
      </c>
      <c r="F46" s="48" t="s">
        <v>12</v>
      </c>
      <c r="G46" s="48"/>
      <c r="H46" s="48"/>
      <c r="I46" s="152"/>
      <c r="J46" s="153"/>
    </row>
    <row r="47" spans="1:28" s="39" customFormat="1" ht="24">
      <c r="A47" s="56"/>
      <c r="B47" s="46"/>
      <c r="C47" s="47"/>
      <c r="D47" s="47"/>
      <c r="E47" s="48"/>
      <c r="F47" s="48"/>
      <c r="G47" s="48"/>
      <c r="H47" s="48"/>
      <c r="I47" s="55"/>
      <c r="J47" s="153"/>
    </row>
    <row r="48" spans="1:28" s="39" customFormat="1" ht="24">
      <c r="A48" s="56"/>
      <c r="B48" s="46"/>
      <c r="C48" s="47"/>
      <c r="D48" s="47"/>
      <c r="E48" s="48"/>
      <c r="F48" s="48"/>
      <c r="G48" s="48"/>
      <c r="H48" s="48"/>
      <c r="I48" s="55"/>
      <c r="J48" s="153"/>
    </row>
    <row r="49" spans="1:10" s="39" customFormat="1" ht="24">
      <c r="A49" s="56"/>
      <c r="B49" s="46"/>
      <c r="C49" s="49"/>
      <c r="D49" s="49"/>
      <c r="E49" s="50"/>
      <c r="F49" s="50"/>
      <c r="G49" s="50"/>
      <c r="H49" s="50"/>
      <c r="I49" s="55"/>
      <c r="J49" s="153"/>
    </row>
    <row r="50" spans="1:10" s="39" customFormat="1" ht="24">
      <c r="A50" s="56"/>
      <c r="B50" s="51"/>
      <c r="C50" s="49"/>
      <c r="D50" s="49"/>
      <c r="E50" s="50"/>
      <c r="F50" s="50"/>
      <c r="G50" s="50"/>
      <c r="H50" s="50"/>
      <c r="I50" s="55"/>
      <c r="J50" s="153"/>
    </row>
    <row r="51" spans="1:10" s="39" customFormat="1" ht="24">
      <c r="A51" s="57"/>
      <c r="B51" s="51"/>
      <c r="C51" s="49"/>
      <c r="D51" s="49"/>
      <c r="E51" s="50"/>
      <c r="F51" s="50"/>
      <c r="G51" s="50"/>
      <c r="H51" s="50"/>
      <c r="I51" s="55"/>
      <c r="J51" s="153"/>
    </row>
    <row r="52" spans="1:10" s="39" customFormat="1" ht="24">
      <c r="A52" s="48" t="s">
        <v>3</v>
      </c>
      <c r="B52" s="52"/>
      <c r="C52" s="46"/>
      <c r="D52" s="53"/>
      <c r="E52" s="53"/>
      <c r="F52" s="47"/>
      <c r="G52" s="47"/>
      <c r="H52" s="47"/>
      <c r="I52" s="55"/>
      <c r="J52" s="153"/>
    </row>
  </sheetData>
  <mergeCells count="26">
    <mergeCell ref="W9:X9"/>
    <mergeCell ref="Y9:Z9"/>
    <mergeCell ref="AA9:AB9"/>
    <mergeCell ref="A45:A46"/>
    <mergeCell ref="B45:B46"/>
    <mergeCell ref="C45:F45"/>
    <mergeCell ref="I45:I46"/>
    <mergeCell ref="J46:J52"/>
    <mergeCell ref="L9:L10"/>
    <mergeCell ref="M9:N9"/>
    <mergeCell ref="O9:P9"/>
    <mergeCell ref="Q9:R9"/>
    <mergeCell ref="S9:T9"/>
    <mergeCell ref="U9:V9"/>
    <mergeCell ref="A9:A10"/>
    <mergeCell ref="B9:B10"/>
    <mergeCell ref="C9:C10"/>
    <mergeCell ref="D9:I9"/>
    <mergeCell ref="J9:J10"/>
    <mergeCell ref="K9:K10"/>
    <mergeCell ref="A1:L1"/>
    <mergeCell ref="A2:L2"/>
    <mergeCell ref="A3:L3"/>
    <mergeCell ref="A4:L4"/>
    <mergeCell ref="A5:L5"/>
    <mergeCell ref="A7:L7"/>
  </mergeCells>
  <pageMargins left="0.27559055118110237" right="0.15748031496062992" top="0.70866141732283472" bottom="0.35433070866141736" header="0.70866141732283472" footer="0.31496062992125984"/>
  <pageSetup paperSize="9" scale="5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52"/>
  <sheetViews>
    <sheetView workbookViewId="0">
      <selection activeCell="C17" sqref="C17"/>
    </sheetView>
  </sheetViews>
  <sheetFormatPr defaultColWidth="9.125" defaultRowHeight="15"/>
  <cols>
    <col min="1" max="1" width="33.625" style="4" customWidth="1"/>
    <col min="2" max="2" width="12.875" style="34" customWidth="1"/>
    <col min="3" max="3" width="14.75" style="34" customWidth="1"/>
    <col min="4" max="6" width="7" style="34" bestFit="1" customWidth="1"/>
    <col min="7" max="8" width="7" style="34" customWidth="1"/>
    <col min="9" max="9" width="22.125" style="34" customWidth="1"/>
    <col min="10" max="10" width="16.25" style="34" customWidth="1"/>
    <col min="11" max="11" width="15.875" style="34" customWidth="1"/>
    <col min="12" max="12" width="21.375" style="27" customWidth="1"/>
    <col min="13" max="22" width="10.375" style="2" customWidth="1"/>
    <col min="23" max="58" width="9.125" style="3"/>
    <col min="59" max="16384" width="9.125" style="4"/>
  </cols>
  <sheetData>
    <row r="1" spans="1:28" s="3" customFormat="1" ht="23.25" customHeight="1">
      <c r="A1" s="135" t="s">
        <v>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s="3" customFormat="1" ht="23.25" customHeight="1">
      <c r="A2" s="135" t="s">
        <v>34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s="3" customFormat="1" ht="23.25" customHeight="1">
      <c r="A3" s="135" t="s">
        <v>29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8" s="3" customFormat="1" ht="23.25" customHeight="1">
      <c r="A4" s="135" t="s">
        <v>28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8" s="3" customFormat="1" ht="23.25" customHeight="1">
      <c r="A5" s="135" t="s">
        <v>27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8" s="3" customFormat="1" ht="23.25" customHeight="1">
      <c r="A6" s="65" t="s">
        <v>35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8" s="3" customFormat="1" ht="65.25" customHeight="1">
      <c r="A7" s="144" t="s">
        <v>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5"/>
      <c r="N7" s="5"/>
      <c r="O7" s="5"/>
      <c r="P7" s="5"/>
      <c r="Q7" s="2"/>
      <c r="R7" s="2"/>
      <c r="S7" s="2"/>
      <c r="T7" s="2"/>
      <c r="U7" s="2"/>
      <c r="V7" s="2"/>
    </row>
    <row r="8" spans="1:28" s="3" customFormat="1" ht="20.25">
      <c r="A8" s="54" t="s">
        <v>13</v>
      </c>
      <c r="B8" s="54" t="s">
        <v>14</v>
      </c>
      <c r="C8" s="54" t="s">
        <v>15</v>
      </c>
      <c r="D8" s="54" t="s">
        <v>16</v>
      </c>
      <c r="E8" s="54" t="s">
        <v>17</v>
      </c>
      <c r="F8" s="54" t="s">
        <v>18</v>
      </c>
      <c r="G8" s="54" t="s">
        <v>19</v>
      </c>
      <c r="H8" s="54" t="s">
        <v>20</v>
      </c>
      <c r="I8" s="54" t="s">
        <v>21</v>
      </c>
      <c r="J8" s="54" t="s">
        <v>22</v>
      </c>
      <c r="K8" s="54" t="s">
        <v>36</v>
      </c>
      <c r="L8" s="54" t="s">
        <v>37</v>
      </c>
      <c r="M8" s="5"/>
      <c r="N8" s="5"/>
      <c r="O8" s="5"/>
      <c r="P8" s="5"/>
      <c r="Q8" s="2"/>
      <c r="R8" s="2"/>
      <c r="S8" s="2"/>
      <c r="T8" s="2"/>
      <c r="U8" s="2"/>
      <c r="V8" s="2"/>
    </row>
    <row r="9" spans="1:28" s="3" customFormat="1" ht="58.5" customHeight="1">
      <c r="A9" s="131" t="s">
        <v>0</v>
      </c>
      <c r="B9" s="134" t="s">
        <v>1</v>
      </c>
      <c r="C9" s="136" t="s">
        <v>23</v>
      </c>
      <c r="D9" s="137" t="s">
        <v>32</v>
      </c>
      <c r="E9" s="137"/>
      <c r="F9" s="137"/>
      <c r="G9" s="137"/>
      <c r="H9" s="137"/>
      <c r="I9" s="137"/>
      <c r="J9" s="138" t="s">
        <v>39</v>
      </c>
      <c r="K9" s="139" t="s">
        <v>40</v>
      </c>
      <c r="L9" s="131" t="s">
        <v>4</v>
      </c>
      <c r="M9" s="130"/>
      <c r="N9" s="130"/>
      <c r="O9" s="130"/>
      <c r="P9" s="130"/>
      <c r="Q9" s="130"/>
      <c r="R9" s="130"/>
      <c r="S9" s="130"/>
      <c r="T9" s="130"/>
      <c r="U9" s="133"/>
      <c r="V9" s="133"/>
      <c r="W9" s="130"/>
      <c r="X9" s="130"/>
      <c r="Y9" s="130"/>
      <c r="Z9" s="130"/>
      <c r="AA9" s="130"/>
      <c r="AB9" s="130"/>
    </row>
    <row r="10" spans="1:28" s="3" customFormat="1" ht="40.5">
      <c r="A10" s="132"/>
      <c r="B10" s="134"/>
      <c r="C10" s="136"/>
      <c r="D10" s="68">
        <v>2575</v>
      </c>
      <c r="E10" s="68">
        <v>2576</v>
      </c>
      <c r="F10" s="68">
        <v>2577</v>
      </c>
      <c r="G10" s="68">
        <v>2578</v>
      </c>
      <c r="H10" s="68">
        <v>2579</v>
      </c>
      <c r="I10" s="67" t="s">
        <v>38</v>
      </c>
      <c r="J10" s="132"/>
      <c r="K10" s="140"/>
      <c r="L10" s="132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</row>
    <row r="11" spans="1:28" s="3" customFormat="1" ht="20.25">
      <c r="A11" s="9"/>
      <c r="B11" s="10"/>
      <c r="C11" s="11"/>
      <c r="D11" s="12"/>
      <c r="E11" s="12"/>
      <c r="F11" s="12"/>
      <c r="G11" s="64"/>
      <c r="H11" s="64"/>
      <c r="I11" s="19">
        <f>+(D11+E11+F11+G11+H11)/5</f>
        <v>0</v>
      </c>
      <c r="J11" s="19">
        <f t="shared" ref="J11:J41" si="0">+I11*C11</f>
        <v>0</v>
      </c>
      <c r="K11" s="19">
        <f t="shared" ref="K11:K41" si="1">+J11/96600</f>
        <v>0</v>
      </c>
      <c r="L11" s="13"/>
      <c r="M11" s="14"/>
      <c r="N11" s="14"/>
      <c r="O11" s="14"/>
      <c r="P11" s="14"/>
      <c r="Q11" s="14"/>
      <c r="R11" s="14"/>
      <c r="S11" s="14"/>
      <c r="T11" s="14"/>
      <c r="U11" s="2"/>
      <c r="V11" s="2"/>
      <c r="W11" s="2"/>
      <c r="X11" s="2"/>
      <c r="Y11" s="2"/>
      <c r="Z11" s="2"/>
      <c r="AA11" s="2"/>
      <c r="AB11" s="2"/>
    </row>
    <row r="12" spans="1:28" s="3" customFormat="1" ht="20.25">
      <c r="A12" s="15"/>
      <c r="B12" s="16"/>
      <c r="C12" s="17"/>
      <c r="D12" s="18"/>
      <c r="E12" s="18"/>
      <c r="F12" s="18"/>
      <c r="G12" s="18"/>
      <c r="H12" s="18"/>
      <c r="I12" s="19">
        <f t="shared" ref="I12:I41" si="2">+(D12+E12+F12+G12+H12)/5</f>
        <v>0</v>
      </c>
      <c r="J12" s="19">
        <f t="shared" si="0"/>
        <v>0</v>
      </c>
      <c r="K12" s="19">
        <f t="shared" si="1"/>
        <v>0</v>
      </c>
      <c r="L12" s="20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2"/>
      <c r="X12" s="2"/>
      <c r="Y12" s="2"/>
      <c r="Z12" s="2"/>
      <c r="AA12" s="2"/>
      <c r="AB12" s="2"/>
    </row>
    <row r="13" spans="1:28" s="3" customFormat="1" ht="20.25">
      <c r="A13" s="15"/>
      <c r="B13" s="16"/>
      <c r="C13" s="17"/>
      <c r="D13" s="18"/>
      <c r="E13" s="18"/>
      <c r="F13" s="18"/>
      <c r="G13" s="18"/>
      <c r="H13" s="18"/>
      <c r="I13" s="19">
        <f t="shared" si="2"/>
        <v>0</v>
      </c>
      <c r="J13" s="19">
        <f t="shared" si="0"/>
        <v>0</v>
      </c>
      <c r="K13" s="19">
        <f t="shared" si="1"/>
        <v>0</v>
      </c>
      <c r="L13" s="20"/>
      <c r="M13" s="14"/>
      <c r="N13" s="14"/>
      <c r="O13" s="14"/>
      <c r="P13" s="14"/>
      <c r="Q13" s="14"/>
      <c r="R13" s="14"/>
      <c r="S13" s="14"/>
      <c r="T13" s="14"/>
      <c r="U13" s="2"/>
      <c r="V13" s="2"/>
      <c r="W13" s="2"/>
      <c r="X13" s="2"/>
      <c r="Y13" s="2"/>
      <c r="Z13" s="2"/>
      <c r="AA13" s="2"/>
      <c r="AB13" s="2"/>
    </row>
    <row r="14" spans="1:28" s="3" customFormat="1" ht="20.25">
      <c r="A14" s="15"/>
      <c r="B14" s="16"/>
      <c r="C14" s="17"/>
      <c r="D14" s="21"/>
      <c r="E14" s="18"/>
      <c r="F14" s="18"/>
      <c r="G14" s="18"/>
      <c r="H14" s="18"/>
      <c r="I14" s="19">
        <f t="shared" si="2"/>
        <v>0</v>
      </c>
      <c r="J14" s="19">
        <f t="shared" si="0"/>
        <v>0</v>
      </c>
      <c r="K14" s="19">
        <f t="shared" si="1"/>
        <v>0</v>
      </c>
      <c r="L14" s="20"/>
      <c r="M14" s="14"/>
      <c r="N14" s="14"/>
      <c r="O14" s="14"/>
      <c r="P14" s="14"/>
      <c r="Q14" s="14"/>
      <c r="R14" s="14"/>
      <c r="S14" s="14"/>
      <c r="T14" s="14"/>
      <c r="U14" s="2"/>
      <c r="V14" s="2"/>
      <c r="W14" s="2"/>
      <c r="X14" s="2"/>
      <c r="Y14" s="2"/>
      <c r="Z14" s="2"/>
      <c r="AA14" s="2"/>
      <c r="AB14" s="2"/>
    </row>
    <row r="15" spans="1:28" s="3" customFormat="1" ht="20.25">
      <c r="A15" s="15"/>
      <c r="B15" s="16"/>
      <c r="C15" s="17"/>
      <c r="D15" s="21"/>
      <c r="E15" s="18"/>
      <c r="F15" s="18"/>
      <c r="G15" s="18"/>
      <c r="H15" s="18"/>
      <c r="I15" s="19">
        <f t="shared" si="2"/>
        <v>0</v>
      </c>
      <c r="J15" s="19">
        <f t="shared" si="0"/>
        <v>0</v>
      </c>
      <c r="K15" s="19">
        <f t="shared" si="1"/>
        <v>0</v>
      </c>
      <c r="L15" s="20"/>
      <c r="M15" s="14"/>
      <c r="N15" s="14"/>
      <c r="O15" s="14"/>
      <c r="P15" s="14"/>
      <c r="Q15" s="14"/>
      <c r="R15" s="14"/>
      <c r="S15" s="14"/>
      <c r="T15" s="14"/>
      <c r="U15" s="2"/>
      <c r="V15" s="2"/>
      <c r="W15" s="2"/>
      <c r="X15" s="2"/>
      <c r="Y15" s="2"/>
      <c r="Z15" s="2"/>
      <c r="AA15" s="2"/>
      <c r="AB15" s="2"/>
    </row>
    <row r="16" spans="1:28" s="3" customFormat="1" ht="20.25">
      <c r="A16" s="15"/>
      <c r="B16" s="16"/>
      <c r="C16" s="17"/>
      <c r="D16" s="21"/>
      <c r="E16" s="18"/>
      <c r="F16" s="18"/>
      <c r="G16" s="18"/>
      <c r="H16" s="18"/>
      <c r="I16" s="19">
        <f t="shared" si="2"/>
        <v>0</v>
      </c>
      <c r="J16" s="19">
        <f t="shared" si="0"/>
        <v>0</v>
      </c>
      <c r="K16" s="19">
        <f t="shared" si="1"/>
        <v>0</v>
      </c>
      <c r="L16" s="20"/>
      <c r="M16" s="14"/>
      <c r="N16" s="14"/>
      <c r="O16" s="14"/>
      <c r="P16" s="14"/>
      <c r="Q16" s="14"/>
      <c r="R16" s="14"/>
      <c r="S16" s="14"/>
      <c r="T16" s="14"/>
      <c r="U16" s="2"/>
      <c r="V16" s="2"/>
      <c r="W16" s="2"/>
      <c r="X16" s="2"/>
      <c r="Y16" s="2"/>
      <c r="Z16" s="2"/>
      <c r="AA16" s="2"/>
      <c r="AB16" s="2"/>
    </row>
    <row r="17" spans="1:28" s="3" customFormat="1" ht="20.25">
      <c r="A17" s="15"/>
      <c r="B17" s="16"/>
      <c r="C17" s="17"/>
      <c r="D17" s="21"/>
      <c r="E17" s="18"/>
      <c r="F17" s="18"/>
      <c r="G17" s="18"/>
      <c r="H17" s="18"/>
      <c r="I17" s="19">
        <f t="shared" si="2"/>
        <v>0</v>
      </c>
      <c r="J17" s="19">
        <f t="shared" si="0"/>
        <v>0</v>
      </c>
      <c r="K17" s="19">
        <f t="shared" si="1"/>
        <v>0</v>
      </c>
      <c r="L17" s="20"/>
      <c r="M17" s="14"/>
      <c r="N17" s="14"/>
      <c r="O17" s="14"/>
      <c r="P17" s="14"/>
      <c r="Q17" s="14"/>
      <c r="R17" s="14"/>
      <c r="S17" s="14"/>
      <c r="T17" s="14"/>
      <c r="U17" s="2"/>
      <c r="V17" s="2"/>
      <c r="W17" s="2"/>
      <c r="X17" s="2"/>
      <c r="Y17" s="2"/>
      <c r="Z17" s="2"/>
      <c r="AA17" s="2"/>
      <c r="AB17" s="2"/>
    </row>
    <row r="18" spans="1:28" s="3" customFormat="1" ht="20.25">
      <c r="A18" s="15"/>
      <c r="B18" s="16"/>
      <c r="C18" s="17"/>
      <c r="D18" s="21"/>
      <c r="E18" s="18"/>
      <c r="F18" s="18"/>
      <c r="G18" s="18"/>
      <c r="H18" s="18"/>
      <c r="I18" s="19">
        <f t="shared" si="2"/>
        <v>0</v>
      </c>
      <c r="J18" s="19">
        <f t="shared" si="0"/>
        <v>0</v>
      </c>
      <c r="K18" s="19">
        <f t="shared" si="1"/>
        <v>0</v>
      </c>
      <c r="L18" s="20"/>
      <c r="M18" s="14"/>
      <c r="N18" s="14"/>
      <c r="O18" s="14"/>
      <c r="P18" s="14"/>
      <c r="Q18" s="14"/>
      <c r="R18" s="14"/>
      <c r="S18" s="14"/>
      <c r="T18" s="14"/>
      <c r="U18" s="2"/>
      <c r="V18" s="2"/>
      <c r="W18" s="2"/>
      <c r="X18" s="2"/>
      <c r="Y18" s="2"/>
      <c r="Z18" s="2"/>
      <c r="AA18" s="2"/>
      <c r="AB18" s="2"/>
    </row>
    <row r="19" spans="1:28" s="3" customFormat="1" ht="20.25">
      <c r="A19" s="15"/>
      <c r="B19" s="16"/>
      <c r="C19" s="17"/>
      <c r="D19" s="21"/>
      <c r="E19" s="18"/>
      <c r="F19" s="18"/>
      <c r="G19" s="18"/>
      <c r="H19" s="18"/>
      <c r="I19" s="19">
        <f t="shared" si="2"/>
        <v>0</v>
      </c>
      <c r="J19" s="19">
        <f t="shared" si="0"/>
        <v>0</v>
      </c>
      <c r="K19" s="19">
        <f t="shared" si="1"/>
        <v>0</v>
      </c>
      <c r="L19" s="20"/>
      <c r="M19" s="14"/>
      <c r="N19" s="14"/>
      <c r="O19" s="14"/>
      <c r="P19" s="14"/>
      <c r="Q19" s="14"/>
      <c r="R19" s="14"/>
      <c r="S19" s="14"/>
      <c r="T19" s="14"/>
      <c r="U19" s="2"/>
      <c r="V19" s="2"/>
      <c r="W19" s="2"/>
      <c r="X19" s="2"/>
      <c r="Y19" s="2"/>
      <c r="Z19" s="2"/>
      <c r="AA19" s="2"/>
      <c r="AB19" s="2"/>
    </row>
    <row r="20" spans="1:28" s="3" customFormat="1" ht="20.25">
      <c r="A20" s="15"/>
      <c r="B20" s="16"/>
      <c r="C20" s="17"/>
      <c r="D20" s="21"/>
      <c r="E20" s="18"/>
      <c r="F20" s="18"/>
      <c r="G20" s="18"/>
      <c r="H20" s="18"/>
      <c r="I20" s="19">
        <f t="shared" si="2"/>
        <v>0</v>
      </c>
      <c r="J20" s="19">
        <f t="shared" si="0"/>
        <v>0</v>
      </c>
      <c r="K20" s="19">
        <f t="shared" si="1"/>
        <v>0</v>
      </c>
      <c r="L20" s="20"/>
      <c r="M20" s="14"/>
      <c r="N20" s="14"/>
      <c r="O20" s="14"/>
      <c r="P20" s="14"/>
      <c r="Q20" s="14"/>
      <c r="R20" s="14"/>
      <c r="S20" s="14"/>
      <c r="T20" s="14"/>
      <c r="U20" s="2"/>
      <c r="V20" s="2"/>
      <c r="W20" s="2"/>
      <c r="X20" s="2"/>
      <c r="Y20" s="2"/>
      <c r="Z20" s="2"/>
      <c r="AA20" s="2"/>
      <c r="AB20" s="2"/>
    </row>
    <row r="21" spans="1:28" s="3" customFormat="1" ht="20.25">
      <c r="A21" s="15"/>
      <c r="B21" s="16"/>
      <c r="C21" s="17"/>
      <c r="D21" s="21"/>
      <c r="E21" s="18"/>
      <c r="F21" s="18"/>
      <c r="G21" s="18"/>
      <c r="H21" s="18"/>
      <c r="I21" s="19">
        <f t="shared" si="2"/>
        <v>0</v>
      </c>
      <c r="J21" s="19">
        <f t="shared" si="0"/>
        <v>0</v>
      </c>
      <c r="K21" s="19">
        <f t="shared" si="1"/>
        <v>0</v>
      </c>
      <c r="L21" s="20"/>
      <c r="M21" s="14"/>
      <c r="N21" s="14"/>
      <c r="O21" s="14"/>
      <c r="P21" s="14"/>
      <c r="Q21" s="14"/>
      <c r="R21" s="14"/>
      <c r="S21" s="14"/>
      <c r="T21" s="14"/>
      <c r="U21" s="2"/>
      <c r="V21" s="2"/>
      <c r="W21" s="2"/>
      <c r="X21" s="2"/>
      <c r="Y21" s="2"/>
      <c r="Z21" s="2"/>
      <c r="AA21" s="2"/>
      <c r="AB21" s="2"/>
    </row>
    <row r="22" spans="1:28" s="3" customFormat="1" ht="20.25">
      <c r="A22" s="15"/>
      <c r="B22" s="16"/>
      <c r="C22" s="17"/>
      <c r="D22" s="21"/>
      <c r="E22" s="18"/>
      <c r="F22" s="18"/>
      <c r="G22" s="18"/>
      <c r="H22" s="18"/>
      <c r="I22" s="19">
        <f t="shared" si="2"/>
        <v>0</v>
      </c>
      <c r="J22" s="19">
        <f t="shared" si="0"/>
        <v>0</v>
      </c>
      <c r="K22" s="19">
        <f t="shared" si="1"/>
        <v>0</v>
      </c>
      <c r="L22" s="20"/>
      <c r="M22" s="14"/>
      <c r="N22" s="14"/>
      <c r="O22" s="14"/>
      <c r="P22" s="14"/>
      <c r="Q22" s="14"/>
      <c r="R22" s="14"/>
      <c r="S22" s="14"/>
      <c r="T22" s="14"/>
      <c r="U22" s="2"/>
      <c r="V22" s="2"/>
      <c r="W22" s="2"/>
      <c r="X22" s="2"/>
      <c r="Y22" s="2"/>
      <c r="Z22" s="2"/>
      <c r="AA22" s="2"/>
      <c r="AB22" s="2"/>
    </row>
    <row r="23" spans="1:28" s="3" customFormat="1" ht="20.25">
      <c r="A23" s="15"/>
      <c r="B23" s="16"/>
      <c r="C23" s="17"/>
      <c r="D23" s="21"/>
      <c r="E23" s="18"/>
      <c r="F23" s="18"/>
      <c r="G23" s="18"/>
      <c r="H23" s="18"/>
      <c r="I23" s="19">
        <f t="shared" si="2"/>
        <v>0</v>
      </c>
      <c r="J23" s="19">
        <f t="shared" si="0"/>
        <v>0</v>
      </c>
      <c r="K23" s="19">
        <f t="shared" si="1"/>
        <v>0</v>
      </c>
      <c r="L23" s="20"/>
      <c r="M23" s="14"/>
      <c r="N23" s="14"/>
      <c r="O23" s="14"/>
      <c r="P23" s="14"/>
      <c r="Q23" s="14"/>
      <c r="R23" s="14"/>
      <c r="S23" s="14"/>
      <c r="T23" s="14"/>
      <c r="U23" s="2"/>
      <c r="V23" s="2"/>
      <c r="W23" s="2"/>
      <c r="X23" s="2"/>
      <c r="Y23" s="2"/>
      <c r="Z23" s="2"/>
      <c r="AA23" s="2"/>
      <c r="AB23" s="2"/>
    </row>
    <row r="24" spans="1:28" s="3" customFormat="1" ht="20.25">
      <c r="A24" s="15"/>
      <c r="B24" s="16"/>
      <c r="C24" s="17"/>
      <c r="D24" s="21"/>
      <c r="E24" s="18"/>
      <c r="F24" s="18"/>
      <c r="G24" s="18"/>
      <c r="H24" s="18"/>
      <c r="I24" s="19">
        <f t="shared" si="2"/>
        <v>0</v>
      </c>
      <c r="J24" s="19">
        <f t="shared" si="0"/>
        <v>0</v>
      </c>
      <c r="K24" s="19">
        <f t="shared" si="1"/>
        <v>0</v>
      </c>
      <c r="L24" s="20"/>
      <c r="M24" s="14"/>
      <c r="N24" s="14"/>
      <c r="O24" s="14"/>
      <c r="P24" s="14"/>
      <c r="Q24" s="14"/>
      <c r="R24" s="14"/>
      <c r="S24" s="14"/>
      <c r="T24" s="14"/>
      <c r="U24" s="2"/>
      <c r="V24" s="2"/>
      <c r="W24" s="2"/>
      <c r="X24" s="2"/>
      <c r="Y24" s="2"/>
      <c r="Z24" s="2"/>
      <c r="AA24" s="2"/>
      <c r="AB24" s="2"/>
    </row>
    <row r="25" spans="1:28" s="3" customFormat="1" ht="20.25">
      <c r="A25" s="15"/>
      <c r="B25" s="16"/>
      <c r="C25" s="17"/>
      <c r="D25" s="21"/>
      <c r="E25" s="18"/>
      <c r="F25" s="18"/>
      <c r="G25" s="18"/>
      <c r="H25" s="18"/>
      <c r="I25" s="19">
        <f t="shared" si="2"/>
        <v>0</v>
      </c>
      <c r="J25" s="19">
        <f t="shared" si="0"/>
        <v>0</v>
      </c>
      <c r="K25" s="19">
        <f t="shared" si="1"/>
        <v>0</v>
      </c>
      <c r="L25" s="20"/>
      <c r="M25" s="14"/>
      <c r="N25" s="14"/>
      <c r="O25" s="14"/>
      <c r="P25" s="14"/>
      <c r="Q25" s="14"/>
      <c r="R25" s="14"/>
      <c r="S25" s="14"/>
      <c r="T25" s="14"/>
      <c r="U25" s="2"/>
      <c r="V25" s="2"/>
      <c r="W25" s="2"/>
      <c r="X25" s="2"/>
      <c r="Y25" s="2"/>
      <c r="Z25" s="2"/>
      <c r="AA25" s="2"/>
      <c r="AB25" s="2"/>
    </row>
    <row r="26" spans="1:28" s="3" customFormat="1" ht="20.25">
      <c r="A26" s="15"/>
      <c r="B26" s="16"/>
      <c r="C26" s="17"/>
      <c r="D26" s="21"/>
      <c r="E26" s="18"/>
      <c r="F26" s="18"/>
      <c r="G26" s="18"/>
      <c r="H26" s="18"/>
      <c r="I26" s="19">
        <f t="shared" si="2"/>
        <v>0</v>
      </c>
      <c r="J26" s="19">
        <f t="shared" si="0"/>
        <v>0</v>
      </c>
      <c r="K26" s="19">
        <f t="shared" si="1"/>
        <v>0</v>
      </c>
      <c r="L26" s="20"/>
      <c r="M26" s="14"/>
      <c r="N26" s="14"/>
      <c r="O26" s="14"/>
      <c r="P26" s="14"/>
      <c r="Q26" s="14"/>
      <c r="R26" s="14"/>
      <c r="S26" s="14"/>
      <c r="T26" s="14"/>
      <c r="U26" s="2"/>
      <c r="V26" s="2"/>
      <c r="W26" s="2"/>
      <c r="X26" s="2"/>
      <c r="Y26" s="2"/>
      <c r="Z26" s="2"/>
      <c r="AA26" s="2"/>
      <c r="AB26" s="2"/>
    </row>
    <row r="27" spans="1:28" s="3" customFormat="1" ht="20.25">
      <c r="A27" s="15"/>
      <c r="B27" s="16"/>
      <c r="C27" s="17"/>
      <c r="D27" s="21"/>
      <c r="E27" s="18"/>
      <c r="F27" s="18"/>
      <c r="G27" s="18"/>
      <c r="H27" s="18"/>
      <c r="I27" s="19">
        <f t="shared" si="2"/>
        <v>0</v>
      </c>
      <c r="J27" s="19">
        <f t="shared" si="0"/>
        <v>0</v>
      </c>
      <c r="K27" s="19">
        <f t="shared" si="1"/>
        <v>0</v>
      </c>
      <c r="L27" s="20"/>
      <c r="M27" s="14"/>
      <c r="N27" s="14"/>
      <c r="O27" s="14"/>
      <c r="P27" s="14"/>
      <c r="Q27" s="14"/>
      <c r="R27" s="14"/>
      <c r="S27" s="14"/>
      <c r="T27" s="14"/>
      <c r="U27" s="2"/>
      <c r="V27" s="2"/>
      <c r="W27" s="2"/>
      <c r="X27" s="2"/>
      <c r="Y27" s="2"/>
      <c r="Z27" s="2"/>
      <c r="AA27" s="2"/>
      <c r="AB27" s="2"/>
    </row>
    <row r="28" spans="1:28" s="3" customFormat="1" ht="20.25">
      <c r="A28" s="15"/>
      <c r="B28" s="16"/>
      <c r="C28" s="17"/>
      <c r="D28" s="21"/>
      <c r="E28" s="18"/>
      <c r="F28" s="18"/>
      <c r="G28" s="18"/>
      <c r="H28" s="18"/>
      <c r="I28" s="19">
        <f t="shared" si="2"/>
        <v>0</v>
      </c>
      <c r="J28" s="19">
        <f t="shared" si="0"/>
        <v>0</v>
      </c>
      <c r="K28" s="19">
        <f t="shared" si="1"/>
        <v>0</v>
      </c>
      <c r="L28" s="20"/>
      <c r="M28" s="14"/>
      <c r="N28" s="14"/>
      <c r="O28" s="14"/>
      <c r="P28" s="14"/>
      <c r="Q28" s="14"/>
      <c r="R28" s="14"/>
      <c r="S28" s="14"/>
      <c r="T28" s="14"/>
      <c r="U28" s="2"/>
      <c r="V28" s="2"/>
      <c r="W28" s="2"/>
      <c r="X28" s="2"/>
      <c r="Y28" s="2"/>
      <c r="Z28" s="2"/>
      <c r="AA28" s="2"/>
      <c r="AB28" s="2"/>
    </row>
    <row r="29" spans="1:28" s="3" customFormat="1" ht="20.25">
      <c r="A29" s="15"/>
      <c r="B29" s="16"/>
      <c r="C29" s="17"/>
      <c r="D29" s="21"/>
      <c r="E29" s="18"/>
      <c r="F29" s="18"/>
      <c r="G29" s="18"/>
      <c r="H29" s="18"/>
      <c r="I29" s="19">
        <f t="shared" si="2"/>
        <v>0</v>
      </c>
      <c r="J29" s="19">
        <f t="shared" si="0"/>
        <v>0</v>
      </c>
      <c r="K29" s="19">
        <f t="shared" si="1"/>
        <v>0</v>
      </c>
      <c r="L29" s="20"/>
      <c r="M29" s="14"/>
      <c r="N29" s="14"/>
      <c r="O29" s="14"/>
      <c r="P29" s="14"/>
      <c r="Q29" s="14"/>
      <c r="R29" s="14"/>
      <c r="S29" s="14"/>
      <c r="T29" s="14"/>
      <c r="U29" s="2"/>
      <c r="V29" s="2"/>
      <c r="W29" s="2"/>
      <c r="X29" s="2"/>
      <c r="Y29" s="2"/>
      <c r="Z29" s="2"/>
      <c r="AA29" s="2"/>
      <c r="AB29" s="2"/>
    </row>
    <row r="30" spans="1:28" s="3" customFormat="1" ht="20.25">
      <c r="A30" s="15"/>
      <c r="B30" s="16"/>
      <c r="C30" s="17"/>
      <c r="D30" s="21"/>
      <c r="E30" s="18"/>
      <c r="F30" s="18"/>
      <c r="G30" s="18"/>
      <c r="H30" s="18"/>
      <c r="I30" s="19">
        <f t="shared" si="2"/>
        <v>0</v>
      </c>
      <c r="J30" s="19">
        <f t="shared" si="0"/>
        <v>0</v>
      </c>
      <c r="K30" s="19">
        <f t="shared" si="1"/>
        <v>0</v>
      </c>
      <c r="L30" s="20"/>
      <c r="M30" s="14"/>
      <c r="N30" s="14"/>
      <c r="O30" s="14"/>
      <c r="P30" s="14"/>
      <c r="Q30" s="14"/>
      <c r="R30" s="14"/>
      <c r="S30" s="14"/>
      <c r="T30" s="14"/>
      <c r="U30" s="2"/>
      <c r="V30" s="2"/>
      <c r="W30" s="2"/>
      <c r="X30" s="2"/>
      <c r="Y30" s="2"/>
      <c r="Z30" s="2"/>
      <c r="AA30" s="2"/>
      <c r="AB30" s="2"/>
    </row>
    <row r="31" spans="1:28" s="3" customFormat="1" ht="20.25">
      <c r="A31" s="15"/>
      <c r="B31" s="16"/>
      <c r="C31" s="17"/>
      <c r="D31" s="21"/>
      <c r="E31" s="18"/>
      <c r="F31" s="18"/>
      <c r="G31" s="18"/>
      <c r="H31" s="18"/>
      <c r="I31" s="19">
        <f t="shared" si="2"/>
        <v>0</v>
      </c>
      <c r="J31" s="19">
        <f t="shared" si="0"/>
        <v>0</v>
      </c>
      <c r="K31" s="19">
        <f t="shared" si="1"/>
        <v>0</v>
      </c>
      <c r="L31" s="20"/>
      <c r="M31" s="14"/>
      <c r="N31" s="14"/>
      <c r="O31" s="14"/>
      <c r="P31" s="14"/>
      <c r="Q31" s="14"/>
      <c r="R31" s="14"/>
      <c r="S31" s="14"/>
      <c r="T31" s="14"/>
      <c r="U31" s="2"/>
      <c r="V31" s="2"/>
      <c r="W31" s="2"/>
      <c r="X31" s="2"/>
      <c r="Y31" s="2"/>
      <c r="Z31" s="2"/>
      <c r="AA31" s="2"/>
      <c r="AB31" s="2"/>
    </row>
    <row r="32" spans="1:28" s="3" customFormat="1" ht="20.25">
      <c r="A32" s="15"/>
      <c r="B32" s="16"/>
      <c r="C32" s="17"/>
      <c r="D32" s="21"/>
      <c r="E32" s="18"/>
      <c r="F32" s="18"/>
      <c r="G32" s="18"/>
      <c r="H32" s="18"/>
      <c r="I32" s="19">
        <f t="shared" si="2"/>
        <v>0</v>
      </c>
      <c r="J32" s="19">
        <f t="shared" si="0"/>
        <v>0</v>
      </c>
      <c r="K32" s="19">
        <f t="shared" si="1"/>
        <v>0</v>
      </c>
      <c r="L32" s="20"/>
      <c r="M32" s="14"/>
      <c r="N32" s="14"/>
      <c r="O32" s="14"/>
      <c r="P32" s="14"/>
      <c r="Q32" s="14"/>
      <c r="R32" s="14"/>
      <c r="S32" s="14"/>
      <c r="T32" s="14"/>
      <c r="U32" s="2"/>
      <c r="V32" s="2"/>
      <c r="W32" s="2"/>
      <c r="X32" s="2"/>
      <c r="Y32" s="2"/>
      <c r="Z32" s="2"/>
      <c r="AA32" s="2"/>
      <c r="AB32" s="2"/>
    </row>
    <row r="33" spans="1:28" s="3" customFormat="1" ht="20.25">
      <c r="A33" s="15"/>
      <c r="B33" s="16"/>
      <c r="C33" s="17"/>
      <c r="D33" s="21"/>
      <c r="E33" s="18"/>
      <c r="F33" s="18"/>
      <c r="G33" s="18"/>
      <c r="H33" s="18"/>
      <c r="I33" s="19">
        <f t="shared" si="2"/>
        <v>0</v>
      </c>
      <c r="J33" s="19">
        <f t="shared" si="0"/>
        <v>0</v>
      </c>
      <c r="K33" s="19">
        <f t="shared" si="1"/>
        <v>0</v>
      </c>
      <c r="L33" s="20"/>
      <c r="M33" s="14"/>
      <c r="N33" s="14"/>
      <c r="O33" s="14"/>
      <c r="P33" s="14"/>
      <c r="Q33" s="14"/>
      <c r="R33" s="14"/>
      <c r="S33" s="14"/>
      <c r="T33" s="14"/>
      <c r="U33" s="2"/>
      <c r="V33" s="2"/>
      <c r="W33" s="2"/>
      <c r="X33" s="2"/>
      <c r="Y33" s="2"/>
      <c r="Z33" s="2"/>
      <c r="AA33" s="2"/>
      <c r="AB33" s="2"/>
    </row>
    <row r="34" spans="1:28" s="3" customFormat="1" ht="20.25">
      <c r="A34" s="22"/>
      <c r="B34" s="23"/>
      <c r="C34" s="17"/>
      <c r="D34" s="21"/>
      <c r="E34" s="18"/>
      <c r="F34" s="18"/>
      <c r="G34" s="18"/>
      <c r="H34" s="18"/>
      <c r="I34" s="19">
        <f t="shared" si="2"/>
        <v>0</v>
      </c>
      <c r="J34" s="19">
        <f t="shared" si="0"/>
        <v>0</v>
      </c>
      <c r="K34" s="19">
        <f t="shared" si="1"/>
        <v>0</v>
      </c>
      <c r="L34" s="20"/>
      <c r="M34" s="14"/>
      <c r="N34" s="14"/>
      <c r="O34" s="14"/>
      <c r="P34" s="14"/>
      <c r="Q34" s="14"/>
      <c r="R34" s="14"/>
      <c r="S34" s="14"/>
      <c r="T34" s="14"/>
      <c r="U34" s="2"/>
      <c r="V34" s="2"/>
      <c r="W34" s="2"/>
      <c r="X34" s="2"/>
      <c r="Y34" s="2"/>
      <c r="Z34" s="2"/>
      <c r="AA34" s="2"/>
      <c r="AB34" s="2"/>
    </row>
    <row r="35" spans="1:28" s="3" customFormat="1" ht="20.25">
      <c r="A35" s="22"/>
      <c r="B35" s="23"/>
      <c r="C35" s="17"/>
      <c r="D35" s="21"/>
      <c r="E35" s="18"/>
      <c r="F35" s="18"/>
      <c r="G35" s="18"/>
      <c r="H35" s="18"/>
      <c r="I35" s="19">
        <f t="shared" si="2"/>
        <v>0</v>
      </c>
      <c r="J35" s="19">
        <f t="shared" si="0"/>
        <v>0</v>
      </c>
      <c r="K35" s="19">
        <f t="shared" si="1"/>
        <v>0</v>
      </c>
      <c r="L35" s="20"/>
      <c r="M35" s="14"/>
      <c r="N35" s="14"/>
      <c r="O35" s="14"/>
      <c r="P35" s="14"/>
      <c r="Q35" s="14"/>
      <c r="R35" s="14"/>
      <c r="S35" s="14"/>
      <c r="T35" s="14"/>
      <c r="U35" s="2"/>
      <c r="V35" s="2"/>
      <c r="W35" s="2"/>
      <c r="X35" s="2"/>
      <c r="Y35" s="2"/>
      <c r="Z35" s="2"/>
      <c r="AA35" s="2"/>
      <c r="AB35" s="2"/>
    </row>
    <row r="36" spans="1:28" s="3" customFormat="1" ht="20.25">
      <c r="A36" s="22"/>
      <c r="B36" s="23"/>
      <c r="C36" s="17"/>
      <c r="D36" s="24"/>
      <c r="E36" s="25"/>
      <c r="F36" s="25"/>
      <c r="G36" s="25"/>
      <c r="H36" s="25"/>
      <c r="I36" s="19">
        <f t="shared" si="2"/>
        <v>0</v>
      </c>
      <c r="J36" s="19">
        <f t="shared" si="0"/>
        <v>0</v>
      </c>
      <c r="K36" s="19">
        <f t="shared" si="1"/>
        <v>0</v>
      </c>
      <c r="L36" s="20"/>
      <c r="M36" s="14"/>
      <c r="N36" s="14"/>
      <c r="O36" s="14"/>
      <c r="P36" s="14"/>
      <c r="Q36" s="14"/>
      <c r="R36" s="14"/>
      <c r="S36" s="14"/>
      <c r="T36" s="14"/>
      <c r="U36" s="2"/>
      <c r="V36" s="2"/>
      <c r="W36" s="2"/>
      <c r="X36" s="2"/>
      <c r="Y36" s="2"/>
      <c r="Z36" s="2"/>
      <c r="AA36" s="2"/>
      <c r="AB36" s="2"/>
    </row>
    <row r="37" spans="1:28" s="3" customFormat="1" ht="20.25">
      <c r="A37" s="22"/>
      <c r="B37" s="23"/>
      <c r="C37" s="17"/>
      <c r="D37" s="17"/>
      <c r="E37" s="17"/>
      <c r="F37" s="19"/>
      <c r="G37" s="19"/>
      <c r="H37" s="19"/>
      <c r="I37" s="19">
        <f t="shared" si="2"/>
        <v>0</v>
      </c>
      <c r="J37" s="19">
        <f t="shared" si="0"/>
        <v>0</v>
      </c>
      <c r="K37" s="19">
        <f t="shared" si="1"/>
        <v>0</v>
      </c>
      <c r="L37" s="26"/>
      <c r="M37" s="14"/>
      <c r="N37" s="14"/>
      <c r="O37" s="2"/>
      <c r="P37" s="2"/>
      <c r="Q37" s="2"/>
      <c r="R37" s="2"/>
      <c r="S37" s="2"/>
      <c r="T37" s="2"/>
      <c r="U37" s="2"/>
      <c r="V37" s="2"/>
    </row>
    <row r="38" spans="1:28" s="3" customFormat="1" ht="20.25">
      <c r="A38" s="22"/>
      <c r="B38" s="23"/>
      <c r="C38" s="17"/>
      <c r="D38" s="17"/>
      <c r="E38" s="17"/>
      <c r="F38" s="19"/>
      <c r="G38" s="19"/>
      <c r="H38" s="19"/>
      <c r="I38" s="19">
        <f t="shared" si="2"/>
        <v>0</v>
      </c>
      <c r="J38" s="19">
        <f t="shared" si="0"/>
        <v>0</v>
      </c>
      <c r="K38" s="19">
        <f t="shared" si="1"/>
        <v>0</v>
      </c>
      <c r="L38" s="26"/>
      <c r="M38" s="14"/>
      <c r="N38" s="14"/>
      <c r="O38" s="2"/>
      <c r="P38" s="2"/>
      <c r="Q38" s="2"/>
      <c r="R38" s="2"/>
      <c r="S38" s="2"/>
      <c r="T38" s="2"/>
      <c r="U38" s="2"/>
      <c r="V38" s="2"/>
    </row>
    <row r="39" spans="1:28" s="3" customFormat="1" ht="20.25">
      <c r="A39" s="22"/>
      <c r="B39" s="23"/>
      <c r="C39" s="17"/>
      <c r="D39" s="17"/>
      <c r="E39" s="17"/>
      <c r="F39" s="19"/>
      <c r="G39" s="19"/>
      <c r="H39" s="19"/>
      <c r="I39" s="19">
        <f t="shared" si="2"/>
        <v>0</v>
      </c>
      <c r="J39" s="19">
        <f t="shared" si="0"/>
        <v>0</v>
      </c>
      <c r="K39" s="19">
        <f t="shared" si="1"/>
        <v>0</v>
      </c>
      <c r="L39" s="26"/>
      <c r="M39" s="14"/>
      <c r="N39" s="14"/>
      <c r="O39" s="2"/>
      <c r="P39" s="2"/>
      <c r="Q39" s="2"/>
      <c r="R39" s="2"/>
      <c r="S39" s="2"/>
      <c r="T39" s="2"/>
      <c r="U39" s="2"/>
      <c r="V39" s="2"/>
    </row>
    <row r="40" spans="1:28" s="3" customFormat="1" ht="20.25">
      <c r="A40" s="28"/>
      <c r="B40" s="23"/>
      <c r="C40" s="17"/>
      <c r="D40" s="17"/>
      <c r="E40" s="17"/>
      <c r="F40" s="19"/>
      <c r="G40" s="19"/>
      <c r="H40" s="19"/>
      <c r="I40" s="19">
        <f t="shared" si="2"/>
        <v>0</v>
      </c>
      <c r="J40" s="19">
        <f t="shared" si="0"/>
        <v>0</v>
      </c>
      <c r="K40" s="19">
        <f t="shared" si="1"/>
        <v>0</v>
      </c>
      <c r="L40" s="26"/>
      <c r="M40" s="14"/>
      <c r="N40" s="14"/>
      <c r="O40" s="2"/>
      <c r="P40" s="2"/>
      <c r="Q40" s="2"/>
      <c r="R40" s="2"/>
      <c r="S40" s="2"/>
      <c r="T40" s="2"/>
      <c r="U40" s="2"/>
      <c r="V40" s="2"/>
    </row>
    <row r="41" spans="1:28" s="3" customFormat="1" ht="20.25">
      <c r="A41" s="29"/>
      <c r="B41" s="30"/>
      <c r="C41" s="31"/>
      <c r="D41" s="31"/>
      <c r="E41" s="31"/>
      <c r="F41" s="32"/>
      <c r="G41" s="32"/>
      <c r="H41" s="32"/>
      <c r="I41" s="19">
        <f t="shared" si="2"/>
        <v>0</v>
      </c>
      <c r="J41" s="32">
        <f t="shared" si="0"/>
        <v>0</v>
      </c>
      <c r="K41" s="32">
        <f t="shared" si="1"/>
        <v>0</v>
      </c>
      <c r="L41" s="35"/>
      <c r="M41" s="14"/>
      <c r="N41" s="14"/>
      <c r="O41" s="2"/>
      <c r="P41" s="2"/>
      <c r="Q41" s="2"/>
      <c r="R41" s="2"/>
      <c r="S41" s="2"/>
      <c r="T41" s="2"/>
      <c r="U41" s="2"/>
      <c r="V41" s="2"/>
    </row>
    <row r="42" spans="1:28" s="3" customFormat="1" ht="24.95" customHeight="1">
      <c r="A42" s="71"/>
      <c r="B42" s="14"/>
      <c r="C42" s="37"/>
      <c r="D42" s="37"/>
      <c r="E42" s="37"/>
      <c r="F42" s="71"/>
      <c r="G42" s="71"/>
      <c r="H42" s="71"/>
      <c r="I42" s="1" t="s">
        <v>3</v>
      </c>
      <c r="J42" s="1">
        <f>SUM(J12:J41)</f>
        <v>0</v>
      </c>
      <c r="K42" s="1">
        <f>SUM(K12:K41)</f>
        <v>0</v>
      </c>
      <c r="L42" s="38"/>
      <c r="M42" s="33"/>
      <c r="N42" s="33"/>
      <c r="O42" s="2"/>
      <c r="P42" s="2"/>
      <c r="Q42" s="2"/>
      <c r="R42" s="2"/>
      <c r="S42" s="2"/>
      <c r="T42" s="2"/>
      <c r="U42" s="2"/>
      <c r="V42" s="2"/>
    </row>
    <row r="43" spans="1:28" s="3" customFormat="1" ht="24.95" customHeight="1">
      <c r="A43" s="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27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8" s="39" customFormat="1" ht="24">
      <c r="A44" s="40"/>
      <c r="B44" s="41"/>
      <c r="C44" s="42"/>
      <c r="D44" s="41"/>
      <c r="E44" s="41"/>
      <c r="F44" s="43"/>
      <c r="G44" s="43"/>
      <c r="H44" s="43"/>
      <c r="I44" s="44"/>
      <c r="J44" s="44"/>
    </row>
    <row r="45" spans="1:28" s="39" customFormat="1" ht="42" customHeight="1">
      <c r="A45" s="145" t="s">
        <v>2</v>
      </c>
      <c r="B45" s="147" t="s">
        <v>6</v>
      </c>
      <c r="C45" s="149" t="s">
        <v>7</v>
      </c>
      <c r="D45" s="150"/>
      <c r="E45" s="150"/>
      <c r="F45" s="151"/>
      <c r="G45" s="70"/>
      <c r="H45" s="70"/>
      <c r="I45" s="152" t="s">
        <v>8</v>
      </c>
      <c r="J45" s="45"/>
    </row>
    <row r="46" spans="1:28" s="39" customFormat="1" ht="24">
      <c r="A46" s="146"/>
      <c r="B46" s="148"/>
      <c r="C46" s="46" t="s">
        <v>9</v>
      </c>
      <c r="D46" s="47" t="s">
        <v>10</v>
      </c>
      <c r="E46" s="48" t="s">
        <v>11</v>
      </c>
      <c r="F46" s="48" t="s">
        <v>12</v>
      </c>
      <c r="G46" s="48"/>
      <c r="H46" s="48"/>
      <c r="I46" s="152"/>
      <c r="J46" s="153"/>
    </row>
    <row r="47" spans="1:28" s="39" customFormat="1" ht="24">
      <c r="A47" s="56"/>
      <c r="B47" s="46"/>
      <c r="C47" s="47"/>
      <c r="D47" s="47"/>
      <c r="E47" s="48"/>
      <c r="F47" s="48"/>
      <c r="G47" s="48"/>
      <c r="H47" s="48"/>
      <c r="I47" s="55"/>
      <c r="J47" s="153"/>
    </row>
    <row r="48" spans="1:28" s="39" customFormat="1" ht="24">
      <c r="A48" s="56"/>
      <c r="B48" s="46"/>
      <c r="C48" s="47"/>
      <c r="D48" s="47"/>
      <c r="E48" s="48"/>
      <c r="F48" s="48"/>
      <c r="G48" s="48"/>
      <c r="H48" s="48"/>
      <c r="I48" s="55"/>
      <c r="J48" s="153"/>
    </row>
    <row r="49" spans="1:10" s="39" customFormat="1" ht="24">
      <c r="A49" s="56"/>
      <c r="B49" s="46"/>
      <c r="C49" s="49"/>
      <c r="D49" s="49"/>
      <c r="E49" s="50"/>
      <c r="F49" s="50"/>
      <c r="G49" s="50"/>
      <c r="H49" s="50"/>
      <c r="I49" s="55"/>
      <c r="J49" s="153"/>
    </row>
    <row r="50" spans="1:10" s="39" customFormat="1" ht="24">
      <c r="A50" s="56"/>
      <c r="B50" s="51"/>
      <c r="C50" s="49"/>
      <c r="D50" s="49"/>
      <c r="E50" s="50"/>
      <c r="F50" s="50"/>
      <c r="G50" s="50"/>
      <c r="H50" s="50"/>
      <c r="I50" s="55"/>
      <c r="J50" s="153"/>
    </row>
    <row r="51" spans="1:10" s="39" customFormat="1" ht="24">
      <c r="A51" s="57"/>
      <c r="B51" s="51"/>
      <c r="C51" s="49"/>
      <c r="D51" s="49"/>
      <c r="E51" s="50"/>
      <c r="F51" s="50"/>
      <c r="G51" s="50"/>
      <c r="H51" s="50"/>
      <c r="I51" s="55"/>
      <c r="J51" s="153"/>
    </row>
    <row r="52" spans="1:10" s="39" customFormat="1" ht="24">
      <c r="A52" s="48" t="s">
        <v>3</v>
      </c>
      <c r="B52" s="52"/>
      <c r="C52" s="46"/>
      <c r="D52" s="53"/>
      <c r="E52" s="53"/>
      <c r="F52" s="47"/>
      <c r="G52" s="47"/>
      <c r="H52" s="47"/>
      <c r="I52" s="55"/>
      <c r="J52" s="153"/>
    </row>
  </sheetData>
  <mergeCells count="26">
    <mergeCell ref="W9:X9"/>
    <mergeCell ref="Y9:Z9"/>
    <mergeCell ref="AA9:AB9"/>
    <mergeCell ref="A45:A46"/>
    <mergeCell ref="B45:B46"/>
    <mergeCell ref="C45:F45"/>
    <mergeCell ref="I45:I46"/>
    <mergeCell ref="J46:J52"/>
    <mergeCell ref="L9:L10"/>
    <mergeCell ref="M9:N9"/>
    <mergeCell ref="O9:P9"/>
    <mergeCell ref="Q9:R9"/>
    <mergeCell ref="S9:T9"/>
    <mergeCell ref="U9:V9"/>
    <mergeCell ref="A9:A10"/>
    <mergeCell ref="B9:B10"/>
    <mergeCell ref="C9:C10"/>
    <mergeCell ref="D9:I9"/>
    <mergeCell ref="J9:J10"/>
    <mergeCell ref="K9:K10"/>
    <mergeCell ref="A1:L1"/>
    <mergeCell ref="A2:L2"/>
    <mergeCell ref="A3:L3"/>
    <mergeCell ref="A4:L4"/>
    <mergeCell ref="A5:L5"/>
    <mergeCell ref="A7:L7"/>
  </mergeCells>
  <pageMargins left="0.27559055118110237" right="0.15748031496062992" top="0.70866141732283472" bottom="0.35433070866141736" header="0.70866141732283472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D50"/>
  <sheetViews>
    <sheetView workbookViewId="0">
      <selection activeCell="A15" sqref="A15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47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75">
        <v>2557</v>
      </c>
      <c r="E8" s="75">
        <v>2558</v>
      </c>
      <c r="F8" s="75">
        <v>2559</v>
      </c>
      <c r="G8" s="74" t="s">
        <v>25</v>
      </c>
      <c r="H8" s="132"/>
      <c r="I8" s="140"/>
      <c r="J8" s="13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20.25">
      <c r="A9" s="9" t="s">
        <v>48</v>
      </c>
      <c r="B9" s="10"/>
      <c r="C9" s="11"/>
      <c r="D9" s="12"/>
      <c r="E9" s="12"/>
      <c r="F9" s="12"/>
      <c r="G9" s="78">
        <f>+(D9+E9+F9)/3</f>
        <v>0</v>
      </c>
      <c r="H9" s="78">
        <f>+G9*C9</f>
        <v>0</v>
      </c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49</v>
      </c>
      <c r="B10" s="154"/>
      <c r="C10" s="159"/>
      <c r="D10" s="101">
        <v>37654</v>
      </c>
      <c r="E10" s="101">
        <v>43167</v>
      </c>
      <c r="F10" s="101">
        <v>44346</v>
      </c>
      <c r="G10" s="78">
        <f t="shared" ref="G10:G22" si="0">+(D10+E10+F10)/3</f>
        <v>41722.333333333336</v>
      </c>
      <c r="H10" s="78">
        <f t="shared" ref="H10:H22" si="1">+G10*C10</f>
        <v>0</v>
      </c>
      <c r="I10" s="76">
        <f t="shared" ref="I10:I22" si="2"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50</v>
      </c>
      <c r="B11" s="154"/>
      <c r="C11" s="159"/>
      <c r="D11" s="101">
        <v>620</v>
      </c>
      <c r="E11" s="101">
        <v>662</v>
      </c>
      <c r="F11" s="101">
        <v>689</v>
      </c>
      <c r="G11" s="78">
        <f t="shared" si="0"/>
        <v>657</v>
      </c>
      <c r="H11" s="78">
        <f t="shared" si="1"/>
        <v>0</v>
      </c>
      <c r="I11" s="76">
        <f t="shared" si="2"/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51</v>
      </c>
      <c r="B12" s="154"/>
      <c r="C12" s="159"/>
      <c r="D12" s="105">
        <v>1326</v>
      </c>
      <c r="E12" s="101">
        <v>1538</v>
      </c>
      <c r="F12" s="101">
        <v>1535</v>
      </c>
      <c r="G12" s="78">
        <f t="shared" si="0"/>
        <v>1466.3333333333333</v>
      </c>
      <c r="H12" s="78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/>
      <c r="B13" s="16"/>
      <c r="C13" s="17"/>
      <c r="D13" s="105"/>
      <c r="E13" s="101"/>
      <c r="F13" s="101"/>
      <c r="G13" s="78">
        <f t="shared" si="0"/>
        <v>0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85"/>
      <c r="B14" s="16"/>
      <c r="C14" s="17"/>
      <c r="D14" s="105"/>
      <c r="E14" s="101"/>
      <c r="F14" s="101"/>
      <c r="G14" s="78">
        <f t="shared" si="0"/>
        <v>0</v>
      </c>
      <c r="H14" s="78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105"/>
      <c r="E15" s="101"/>
      <c r="F15" s="101"/>
      <c r="G15" s="78">
        <f t="shared" si="0"/>
        <v>0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78">
        <f t="shared" si="0"/>
        <v>0</v>
      </c>
      <c r="H16" s="78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/>
      <c r="B17" s="16"/>
      <c r="C17" s="17"/>
      <c r="D17" s="105"/>
      <c r="E17" s="101"/>
      <c r="F17" s="101"/>
      <c r="G17" s="78">
        <f t="shared" si="0"/>
        <v>0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80"/>
      <c r="B18" s="16"/>
      <c r="C18" s="17"/>
      <c r="D18" s="105"/>
      <c r="E18" s="101"/>
      <c r="F18" s="101"/>
      <c r="G18" s="78">
        <f t="shared" si="0"/>
        <v>0</v>
      </c>
      <c r="H18" s="78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80"/>
      <c r="B19" s="16"/>
      <c r="C19" s="17"/>
      <c r="D19" s="105"/>
      <c r="E19" s="101"/>
      <c r="F19" s="101"/>
      <c r="G19" s="78">
        <f t="shared" si="0"/>
        <v>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78">
        <f t="shared" si="0"/>
        <v>0</v>
      </c>
      <c r="H20" s="78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105"/>
      <c r="E21" s="101"/>
      <c r="F21" s="101"/>
      <c r="G21" s="78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78">
        <f t="shared" si="0"/>
        <v>0</v>
      </c>
      <c r="H22" s="78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105"/>
      <c r="E23" s="101"/>
      <c r="F23" s="101"/>
      <c r="G23" s="78">
        <f t="shared" ref="G23:G33" si="3">+(D23+E23+F23)/3</f>
        <v>0</v>
      </c>
      <c r="H23" s="78">
        <f t="shared" ref="H23:H33" si="4">+G23*C23</f>
        <v>0</v>
      </c>
      <c r="I23" s="76">
        <f t="shared" ref="I23:I39" si="5">+H23/96600</f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78">
        <f t="shared" si="3"/>
        <v>0</v>
      </c>
      <c r="H24" s="78">
        <f t="shared" si="4"/>
        <v>0</v>
      </c>
      <c r="I24" s="76">
        <f t="shared" si="5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78">
        <f t="shared" si="3"/>
        <v>0</v>
      </c>
      <c r="H25" s="78">
        <f t="shared" si="4"/>
        <v>0</v>
      </c>
      <c r="I25" s="76">
        <f t="shared" si="5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78">
        <f t="shared" si="3"/>
        <v>0</v>
      </c>
      <c r="H26" s="78">
        <f t="shared" si="4"/>
        <v>0</v>
      </c>
      <c r="I26" s="76">
        <f t="shared" si="5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78">
        <f t="shared" si="3"/>
        <v>0</v>
      </c>
      <c r="H27" s="78">
        <f t="shared" si="4"/>
        <v>0</v>
      </c>
      <c r="I27" s="76">
        <f t="shared" si="5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78">
        <f t="shared" si="3"/>
        <v>0</v>
      </c>
      <c r="H28" s="78">
        <f t="shared" si="4"/>
        <v>0</v>
      </c>
      <c r="I28" s="76">
        <f t="shared" si="5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78">
        <f t="shared" si="3"/>
        <v>0</v>
      </c>
      <c r="H29" s="78">
        <f t="shared" si="4"/>
        <v>0</v>
      </c>
      <c r="I29" s="76">
        <f t="shared" si="5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22"/>
      <c r="B30" s="23"/>
      <c r="C30" s="17"/>
      <c r="D30" s="105"/>
      <c r="E30" s="101"/>
      <c r="F30" s="101"/>
      <c r="G30" s="78">
        <f t="shared" si="3"/>
        <v>0</v>
      </c>
      <c r="H30" s="78">
        <f t="shared" si="4"/>
        <v>0</v>
      </c>
      <c r="I30" s="76">
        <f t="shared" si="5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28"/>
      <c r="B31" s="23"/>
      <c r="C31" s="17"/>
      <c r="D31" s="105"/>
      <c r="E31" s="101"/>
      <c r="F31" s="101"/>
      <c r="G31" s="78">
        <f t="shared" si="3"/>
        <v>0</v>
      </c>
      <c r="H31" s="78">
        <f t="shared" si="4"/>
        <v>0</v>
      </c>
      <c r="I31" s="76">
        <f t="shared" si="5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6"/>
      <c r="E32" s="107"/>
      <c r="F32" s="107"/>
      <c r="G32" s="78">
        <f t="shared" si="3"/>
        <v>0</v>
      </c>
      <c r="H32" s="78">
        <f t="shared" si="4"/>
        <v>0</v>
      </c>
      <c r="I32" s="76">
        <f t="shared" si="5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0" ht="20.25">
      <c r="A33" s="22"/>
      <c r="B33" s="23"/>
      <c r="C33" s="17"/>
      <c r="D33" s="78"/>
      <c r="E33" s="78"/>
      <c r="F33" s="78"/>
      <c r="G33" s="78">
        <f t="shared" si="3"/>
        <v>0</v>
      </c>
      <c r="H33" s="78">
        <f t="shared" si="4"/>
        <v>0</v>
      </c>
      <c r="I33" s="76">
        <f t="shared" si="5"/>
        <v>0</v>
      </c>
      <c r="J33" s="26"/>
      <c r="K33" s="14"/>
      <c r="L33" s="14"/>
    </row>
    <row r="34" spans="1:20" ht="20.25">
      <c r="A34" s="22"/>
      <c r="B34" s="23"/>
      <c r="C34" s="17"/>
      <c r="D34" s="78"/>
      <c r="E34" s="78"/>
      <c r="F34" s="78"/>
      <c r="G34" s="78">
        <f t="shared" ref="G34:G39" si="6">+(D34+E34+F34)/3</f>
        <v>0</v>
      </c>
      <c r="H34" s="78">
        <f t="shared" ref="H34:H39" si="7">+G34*C34</f>
        <v>0</v>
      </c>
      <c r="I34" s="76">
        <f t="shared" si="5"/>
        <v>0</v>
      </c>
      <c r="J34" s="26"/>
      <c r="K34" s="14"/>
      <c r="L34" s="14"/>
    </row>
    <row r="35" spans="1:20" ht="20.25">
      <c r="A35" s="22"/>
      <c r="B35" s="23"/>
      <c r="C35" s="17"/>
      <c r="D35" s="78"/>
      <c r="E35" s="78"/>
      <c r="F35" s="78"/>
      <c r="G35" s="78">
        <f t="shared" si="6"/>
        <v>0</v>
      </c>
      <c r="H35" s="78">
        <f t="shared" si="7"/>
        <v>0</v>
      </c>
      <c r="I35" s="76">
        <f t="shared" si="5"/>
        <v>0</v>
      </c>
      <c r="J35" s="26"/>
      <c r="K35" s="14"/>
      <c r="L35" s="14"/>
    </row>
    <row r="36" spans="1:20" s="3" customFormat="1" ht="20.25">
      <c r="A36" s="22"/>
      <c r="B36" s="23"/>
      <c r="C36" s="17"/>
      <c r="D36" s="78"/>
      <c r="E36" s="78"/>
      <c r="F36" s="78"/>
      <c r="G36" s="78">
        <f t="shared" si="6"/>
        <v>0</v>
      </c>
      <c r="H36" s="78">
        <f t="shared" si="7"/>
        <v>0</v>
      </c>
      <c r="I36" s="76">
        <f t="shared" si="5"/>
        <v>0</v>
      </c>
      <c r="J36" s="26"/>
      <c r="K36" s="14"/>
      <c r="L36" s="14"/>
      <c r="M36" s="2"/>
      <c r="N36" s="2"/>
      <c r="O36" s="2"/>
      <c r="P36" s="2"/>
      <c r="Q36" s="2"/>
      <c r="R36" s="2"/>
      <c r="S36" s="2"/>
      <c r="T36" s="2"/>
    </row>
    <row r="37" spans="1:20" s="3" customFormat="1" ht="20.25">
      <c r="A37" s="86"/>
      <c r="B37" s="87"/>
      <c r="C37" s="88"/>
      <c r="D37" s="89"/>
      <c r="E37" s="89"/>
      <c r="F37" s="89"/>
      <c r="G37" s="78">
        <f t="shared" si="6"/>
        <v>0</v>
      </c>
      <c r="H37" s="78">
        <f t="shared" si="7"/>
        <v>0</v>
      </c>
      <c r="I37" s="76">
        <f t="shared" si="5"/>
        <v>0</v>
      </c>
      <c r="J37" s="91"/>
      <c r="K37" s="14"/>
      <c r="L37" s="14"/>
      <c r="M37" s="2"/>
      <c r="N37" s="2"/>
      <c r="O37" s="2"/>
      <c r="P37" s="2"/>
      <c r="Q37" s="2"/>
      <c r="R37" s="2"/>
      <c r="S37" s="2"/>
      <c r="T37" s="2"/>
    </row>
    <row r="38" spans="1:20" s="3" customFormat="1" ht="20.25">
      <c r="A38" s="92"/>
      <c r="B38" s="87"/>
      <c r="C38" s="88"/>
      <c r="D38" s="89"/>
      <c r="E38" s="89"/>
      <c r="F38" s="89"/>
      <c r="G38" s="78">
        <f t="shared" si="6"/>
        <v>0</v>
      </c>
      <c r="H38" s="78">
        <f t="shared" si="7"/>
        <v>0</v>
      </c>
      <c r="I38" s="76">
        <f t="shared" si="5"/>
        <v>0</v>
      </c>
      <c r="J38" s="91"/>
      <c r="K38" s="14"/>
      <c r="L38" s="14"/>
      <c r="M38" s="2"/>
      <c r="N38" s="2"/>
      <c r="O38" s="2"/>
      <c r="P38" s="2"/>
      <c r="Q38" s="2"/>
      <c r="R38" s="2"/>
      <c r="S38" s="2"/>
      <c r="T38" s="2"/>
    </row>
    <row r="39" spans="1:20" s="3" customFormat="1" ht="20.25">
      <c r="A39" s="29"/>
      <c r="B39" s="30"/>
      <c r="C39" s="31"/>
      <c r="D39" s="79"/>
      <c r="E39" s="79"/>
      <c r="F39" s="79"/>
      <c r="G39" s="78">
        <f t="shared" si="6"/>
        <v>0</v>
      </c>
      <c r="H39" s="78">
        <f t="shared" si="7"/>
        <v>0</v>
      </c>
      <c r="I39" s="76">
        <f t="shared" si="5"/>
        <v>0</v>
      </c>
      <c r="J39" s="35"/>
      <c r="K39" s="14"/>
      <c r="L39" s="14"/>
      <c r="M39" s="2"/>
      <c r="N39" s="2"/>
      <c r="O39" s="2"/>
      <c r="P39" s="2"/>
      <c r="Q39" s="2"/>
      <c r="R39" s="2"/>
      <c r="S39" s="2"/>
      <c r="T39" s="2"/>
    </row>
    <row r="40" spans="1:20" s="3" customFormat="1" ht="24.95" customHeight="1">
      <c r="A40" s="73"/>
      <c r="B40" s="14"/>
      <c r="C40" s="37"/>
      <c r="D40" s="37"/>
      <c r="E40" s="37"/>
      <c r="F40" s="73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  <c r="M40" s="2"/>
      <c r="N40" s="2"/>
      <c r="O40" s="2"/>
      <c r="P40" s="2"/>
      <c r="Q40" s="2"/>
      <c r="R40" s="2"/>
      <c r="S40" s="2"/>
      <c r="T40" s="2"/>
    </row>
    <row r="41" spans="1:20" s="3" customFormat="1" ht="24.95" customHeight="1">
      <c r="A41" s="4"/>
      <c r="B41" s="34"/>
      <c r="C41" s="34"/>
      <c r="D41" s="34"/>
      <c r="E41" s="34"/>
      <c r="F41" s="34"/>
      <c r="G41" s="34"/>
      <c r="H41" s="34"/>
      <c r="I41" s="34"/>
      <c r="J41" s="27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0" s="39" customFormat="1" ht="42" customHeight="1">
      <c r="A43"/>
      <c r="B43" s="114" t="s">
        <v>6</v>
      </c>
      <c r="C43" s="113" t="s">
        <v>303</v>
      </c>
      <c r="D43" s="127" t="s">
        <v>8</v>
      </c>
      <c r="E43" s="127"/>
      <c r="F43"/>
      <c r="G43"/>
      <c r="H43"/>
    </row>
    <row r="44" spans="1:20" s="39" customFormat="1" ht="42" customHeight="1">
      <c r="A44"/>
      <c r="B44" s="118"/>
      <c r="C44" s="119">
        <v>10</v>
      </c>
      <c r="D44" s="128"/>
      <c r="E44" s="129"/>
      <c r="F44"/>
      <c r="G44"/>
      <c r="H44"/>
    </row>
    <row r="45" spans="1:20" s="39" customFormat="1" ht="14.25">
      <c r="A45"/>
      <c r="B45"/>
      <c r="C45"/>
      <c r="D45"/>
      <c r="E45"/>
      <c r="F45"/>
      <c r="G45"/>
      <c r="H45"/>
    </row>
    <row r="46" spans="1:20" s="39" customFormat="1" ht="14.25">
      <c r="A46"/>
      <c r="B46"/>
      <c r="C46"/>
      <c r="D46"/>
      <c r="E46"/>
      <c r="F46"/>
      <c r="G46"/>
      <c r="H46"/>
    </row>
    <row r="47" spans="1:20" s="39" customFormat="1" ht="14.25">
      <c r="A47"/>
      <c r="B47"/>
      <c r="C47"/>
      <c r="D47"/>
      <c r="E47"/>
      <c r="F47"/>
      <c r="G47"/>
      <c r="H47"/>
    </row>
    <row r="48" spans="1:20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43:E43"/>
    <mergeCell ref="D44:E44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D50"/>
  <sheetViews>
    <sheetView workbookViewId="0">
      <selection activeCell="A19" sqref="A19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55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75">
        <v>2557</v>
      </c>
      <c r="E8" s="75">
        <v>2558</v>
      </c>
      <c r="F8" s="75">
        <v>2559</v>
      </c>
      <c r="G8" s="74" t="s">
        <v>25</v>
      </c>
      <c r="H8" s="132"/>
      <c r="I8" s="140"/>
      <c r="J8" s="13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20.25">
      <c r="A9" s="9" t="s">
        <v>48</v>
      </c>
      <c r="B9" s="10"/>
      <c r="C9" s="11"/>
      <c r="D9" s="104"/>
      <c r="E9" s="104"/>
      <c r="F9" s="104"/>
      <c r="G9" s="102">
        <f>+(D9+E9+F9)/3</f>
        <v>0</v>
      </c>
      <c r="H9" s="78">
        <f>+G9*C9</f>
        <v>0</v>
      </c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69</v>
      </c>
      <c r="B10" s="154"/>
      <c r="C10" s="159"/>
      <c r="D10" s="101">
        <v>9706</v>
      </c>
      <c r="E10" s="101">
        <v>9236</v>
      </c>
      <c r="F10" s="101">
        <v>12772</v>
      </c>
      <c r="G10" s="102">
        <f t="shared" ref="G10:G17" si="0">+(D10+E10+F10)/3</f>
        <v>10571.333333333334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70</v>
      </c>
      <c r="B11" s="154"/>
      <c r="C11" s="159"/>
      <c r="D11" s="101">
        <v>36606</v>
      </c>
      <c r="E11" s="101">
        <v>46535</v>
      </c>
      <c r="F11" s="101">
        <v>59414</v>
      </c>
      <c r="G11" s="102">
        <f t="shared" si="0"/>
        <v>47518.333333333336</v>
      </c>
      <c r="H11" s="84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71</v>
      </c>
      <c r="B12" s="154"/>
      <c r="C12" s="159"/>
      <c r="D12" s="105">
        <v>2459</v>
      </c>
      <c r="E12" s="101">
        <v>2258</v>
      </c>
      <c r="F12" s="101">
        <v>2277</v>
      </c>
      <c r="G12" s="102">
        <f t="shared" si="0"/>
        <v>2331.3333333333335</v>
      </c>
      <c r="H12" s="78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80"/>
      <c r="B13" s="16"/>
      <c r="C13" s="17"/>
      <c r="D13" s="105"/>
      <c r="E13" s="101"/>
      <c r="F13" s="101"/>
      <c r="G13" s="102">
        <f t="shared" si="0"/>
        <v>0</v>
      </c>
      <c r="H13" s="84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80" t="s">
        <v>72</v>
      </c>
      <c r="B14" s="16"/>
      <c r="C14" s="17"/>
      <c r="D14" s="105"/>
      <c r="E14" s="101"/>
      <c r="F14" s="101"/>
      <c r="G14" s="102">
        <f t="shared" si="0"/>
        <v>0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85" t="s">
        <v>73</v>
      </c>
      <c r="B15" s="154"/>
      <c r="C15" s="159"/>
      <c r="D15" s="105">
        <v>64</v>
      </c>
      <c r="E15" s="101">
        <v>40</v>
      </c>
      <c r="F15" s="101">
        <v>225</v>
      </c>
      <c r="G15" s="102">
        <f t="shared" si="0"/>
        <v>109.66666666666667</v>
      </c>
      <c r="H15" s="84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 t="s">
        <v>74</v>
      </c>
      <c r="B16" s="154"/>
      <c r="C16" s="159"/>
      <c r="D16" s="105">
        <v>24</v>
      </c>
      <c r="E16" s="101">
        <v>360</v>
      </c>
      <c r="F16" s="101">
        <v>279</v>
      </c>
      <c r="G16" s="102">
        <f t="shared" si="0"/>
        <v>221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80"/>
      <c r="B17" s="16"/>
      <c r="C17" s="17"/>
      <c r="D17" s="105"/>
      <c r="E17" s="101"/>
      <c r="F17" s="101"/>
      <c r="G17" s="102">
        <f t="shared" si="0"/>
        <v>0</v>
      </c>
      <c r="H17" s="84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ref="G18:G24" si="3">+(D18+E18+F18)/3</f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3"/>
        <v>0</v>
      </c>
      <c r="H19" s="84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3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105"/>
      <c r="E21" s="101"/>
      <c r="F21" s="101"/>
      <c r="G21" s="102">
        <f t="shared" si="3"/>
        <v>0</v>
      </c>
      <c r="H21" s="84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80"/>
      <c r="B22" s="16"/>
      <c r="C22" s="17"/>
      <c r="D22" s="105"/>
      <c r="E22" s="101"/>
      <c r="F22" s="101"/>
      <c r="G22" s="102">
        <f t="shared" si="3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15"/>
      <c r="B23" s="16"/>
      <c r="C23" s="17"/>
      <c r="D23" s="105"/>
      <c r="E23" s="101"/>
      <c r="F23" s="101"/>
      <c r="G23" s="102">
        <f t="shared" si="3"/>
        <v>0</v>
      </c>
      <c r="H23" s="84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80"/>
      <c r="B24" s="16"/>
      <c r="C24" s="17"/>
      <c r="D24" s="105"/>
      <c r="E24" s="101"/>
      <c r="F24" s="101"/>
      <c r="G24" s="102">
        <f t="shared" si="3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ref="G25:G37" si="4">+(D25+E25+F25)/3</f>
        <v>0</v>
      </c>
      <c r="H25" s="84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4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4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4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4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4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4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4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4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4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4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4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4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73"/>
      <c r="B40" s="14"/>
      <c r="C40" s="37"/>
      <c r="D40" s="37"/>
      <c r="E40" s="37"/>
      <c r="F40" s="73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15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43:E43"/>
    <mergeCell ref="D44:E44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BD50"/>
  <sheetViews>
    <sheetView topLeftCell="A7" workbookViewId="0">
      <selection activeCell="A28" sqref="A28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75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6">
        <v>2557</v>
      </c>
      <c r="E8" s="96">
        <v>2558</v>
      </c>
      <c r="F8" s="96">
        <v>2559</v>
      </c>
      <c r="G8" s="95" t="s">
        <v>25</v>
      </c>
      <c r="H8" s="132"/>
      <c r="I8" s="140"/>
      <c r="J8" s="13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20.25">
      <c r="A9" s="9" t="s">
        <v>48</v>
      </c>
      <c r="B9" s="10"/>
      <c r="C9" s="11"/>
      <c r="D9" s="104"/>
      <c r="E9" s="104"/>
      <c r="F9" s="104"/>
      <c r="G9" s="102">
        <f>+(D9+E9+F9)/3</f>
        <v>0</v>
      </c>
      <c r="H9" s="78">
        <f>+G9*C9</f>
        <v>0</v>
      </c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76</v>
      </c>
      <c r="B10" s="16"/>
      <c r="C10" s="17"/>
      <c r="D10" s="101"/>
      <c r="E10" s="101"/>
      <c r="F10" s="101"/>
      <c r="G10" s="102">
        <f t="shared" ref="G10:G17" si="0">+(D10+E10+F10)/3</f>
        <v>0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77</v>
      </c>
      <c r="B11" s="16" t="s">
        <v>78</v>
      </c>
      <c r="C11" s="159"/>
      <c r="D11" s="101">
        <v>1741</v>
      </c>
      <c r="E11" s="101">
        <v>1724</v>
      </c>
      <c r="F11" s="101">
        <v>1423</v>
      </c>
      <c r="G11" s="102">
        <f t="shared" si="0"/>
        <v>1629.3333333333333</v>
      </c>
      <c r="H11" s="84">
        <f t="shared" ref="H11:H37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79</v>
      </c>
      <c r="B12" s="16" t="s">
        <v>78</v>
      </c>
      <c r="C12" s="159"/>
      <c r="D12" s="105">
        <v>0</v>
      </c>
      <c r="E12" s="101">
        <v>8</v>
      </c>
      <c r="F12" s="101">
        <v>2</v>
      </c>
      <c r="G12" s="102">
        <f t="shared" si="0"/>
        <v>3.3333333333333335</v>
      </c>
      <c r="H12" s="78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80</v>
      </c>
      <c r="B13" s="16" t="s">
        <v>78</v>
      </c>
      <c r="C13" s="159"/>
      <c r="D13" s="105">
        <v>3870</v>
      </c>
      <c r="E13" s="101">
        <v>3877</v>
      </c>
      <c r="F13" s="101">
        <v>3514</v>
      </c>
      <c r="G13" s="102">
        <f t="shared" si="0"/>
        <v>3753.6666666666665</v>
      </c>
      <c r="H13" s="84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 t="s">
        <v>81</v>
      </c>
      <c r="B14" s="16" t="s">
        <v>78</v>
      </c>
      <c r="C14" s="159"/>
      <c r="D14" s="105">
        <v>408</v>
      </c>
      <c r="E14" s="101">
        <v>228</v>
      </c>
      <c r="F14" s="101">
        <v>97</v>
      </c>
      <c r="G14" s="102">
        <f t="shared" si="0"/>
        <v>244.33333333333334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85" t="s">
        <v>82</v>
      </c>
      <c r="B15" s="16" t="s">
        <v>78</v>
      </c>
      <c r="C15" s="159"/>
      <c r="D15" s="105">
        <v>0</v>
      </c>
      <c r="E15" s="101">
        <v>0</v>
      </c>
      <c r="F15" s="101">
        <v>2</v>
      </c>
      <c r="G15" s="102">
        <f t="shared" si="0"/>
        <v>0.66666666666666663</v>
      </c>
      <c r="H15" s="84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 t="s">
        <v>83</v>
      </c>
      <c r="B16" s="16" t="s">
        <v>78</v>
      </c>
      <c r="C16" s="159"/>
      <c r="D16" s="105">
        <v>500</v>
      </c>
      <c r="E16" s="101">
        <v>498</v>
      </c>
      <c r="F16" s="101">
        <v>432</v>
      </c>
      <c r="G16" s="102">
        <f t="shared" si="0"/>
        <v>476.66666666666669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 t="s">
        <v>84</v>
      </c>
      <c r="B17" s="16" t="s">
        <v>78</v>
      </c>
      <c r="C17" s="159"/>
      <c r="D17" s="105">
        <v>0</v>
      </c>
      <c r="E17" s="101">
        <v>145</v>
      </c>
      <c r="F17" s="101">
        <v>122</v>
      </c>
      <c r="G17" s="102">
        <f t="shared" si="0"/>
        <v>89</v>
      </c>
      <c r="H17" s="84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 t="s">
        <v>85</v>
      </c>
      <c r="B18" s="16"/>
      <c r="C18" s="17"/>
      <c r="D18" s="105"/>
      <c r="E18" s="101"/>
      <c r="F18" s="101"/>
      <c r="G18" s="102">
        <f t="shared" ref="G18:G37" si="3">+(D18+E18+F18)/3</f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 t="s">
        <v>86</v>
      </c>
      <c r="B19" s="16" t="s">
        <v>78</v>
      </c>
      <c r="C19" s="159"/>
      <c r="D19" s="105">
        <v>2509</v>
      </c>
      <c r="E19" s="101">
        <v>2406</v>
      </c>
      <c r="F19" s="101">
        <v>1983</v>
      </c>
      <c r="G19" s="102">
        <f t="shared" si="3"/>
        <v>2299.3333333333335</v>
      </c>
      <c r="H19" s="84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 t="s">
        <v>87</v>
      </c>
      <c r="B20" s="16" t="s">
        <v>78</v>
      </c>
      <c r="C20" s="159"/>
      <c r="D20" s="105">
        <v>77</v>
      </c>
      <c r="E20" s="101">
        <v>82</v>
      </c>
      <c r="F20" s="101">
        <v>88</v>
      </c>
      <c r="G20" s="102">
        <f t="shared" si="3"/>
        <v>82.333333333333329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 t="s">
        <v>88</v>
      </c>
      <c r="B21" s="16" t="s">
        <v>78</v>
      </c>
      <c r="C21" s="159"/>
      <c r="D21" s="105">
        <v>42</v>
      </c>
      <c r="E21" s="101">
        <v>32</v>
      </c>
      <c r="F21" s="101">
        <v>29</v>
      </c>
      <c r="G21" s="102">
        <f t="shared" si="3"/>
        <v>34.333333333333336</v>
      </c>
      <c r="H21" s="84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 t="s">
        <v>89</v>
      </c>
      <c r="B22" s="16" t="s">
        <v>78</v>
      </c>
      <c r="C22" s="159"/>
      <c r="D22" s="105">
        <v>112</v>
      </c>
      <c r="E22" s="101">
        <v>91</v>
      </c>
      <c r="F22" s="101">
        <v>29</v>
      </c>
      <c r="G22" s="102">
        <f t="shared" si="3"/>
        <v>77.333333333333329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85" t="s">
        <v>90</v>
      </c>
      <c r="B23" s="16" t="s">
        <v>78</v>
      </c>
      <c r="C23" s="159"/>
      <c r="D23" s="105">
        <v>0</v>
      </c>
      <c r="E23" s="101">
        <v>0</v>
      </c>
      <c r="F23" s="101">
        <v>10</v>
      </c>
      <c r="G23" s="102">
        <f t="shared" si="3"/>
        <v>3.3333333333333335</v>
      </c>
      <c r="H23" s="84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 t="s">
        <v>91</v>
      </c>
      <c r="B24" s="16" t="s">
        <v>78</v>
      </c>
      <c r="C24" s="159"/>
      <c r="D24" s="105">
        <v>368</v>
      </c>
      <c r="E24" s="101">
        <v>309</v>
      </c>
      <c r="F24" s="101">
        <v>209</v>
      </c>
      <c r="G24" s="102">
        <f t="shared" si="3"/>
        <v>295.33333333333331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 t="s">
        <v>92</v>
      </c>
      <c r="B25" s="16" t="s">
        <v>78</v>
      </c>
      <c r="C25" s="159"/>
      <c r="D25" s="105">
        <v>0</v>
      </c>
      <c r="E25" s="101">
        <v>189</v>
      </c>
      <c r="F25" s="101">
        <v>85</v>
      </c>
      <c r="G25" s="102">
        <f t="shared" si="3"/>
        <v>91.333333333333329</v>
      </c>
      <c r="H25" s="84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3"/>
        <v>0</v>
      </c>
      <c r="H26" s="78">
        <f t="shared" si="1"/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3"/>
        <v>0</v>
      </c>
      <c r="H27" s="78">
        <f t="shared" si="1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3"/>
        <v>0</v>
      </c>
      <c r="H28" s="78">
        <f t="shared" si="1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3"/>
        <v>0</v>
      </c>
      <c r="H29" s="78">
        <f t="shared" si="1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3"/>
        <v>0</v>
      </c>
      <c r="H30" s="78">
        <f t="shared" si="1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3"/>
        <v>0</v>
      </c>
      <c r="H31" s="78">
        <f t="shared" si="1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3"/>
        <v>0</v>
      </c>
      <c r="H32" s="78">
        <f t="shared" si="1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3"/>
        <v>0</v>
      </c>
      <c r="H33" s="78">
        <f t="shared" si="1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3"/>
        <v>0</v>
      </c>
      <c r="H34" s="78">
        <f t="shared" si="1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3"/>
        <v>0</v>
      </c>
      <c r="H35" s="78">
        <f t="shared" si="1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3"/>
        <v>0</v>
      </c>
      <c r="H36" s="78">
        <f t="shared" si="1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3"/>
        <v>0</v>
      </c>
      <c r="H37" s="78">
        <f t="shared" si="1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94"/>
      <c r="B40" s="14"/>
      <c r="C40" s="37"/>
      <c r="D40" s="37"/>
      <c r="E40" s="37"/>
      <c r="F40" s="94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8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43:E43"/>
    <mergeCell ref="D44:E44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6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BD85"/>
  <sheetViews>
    <sheetView topLeftCell="A61" workbookViewId="0">
      <selection activeCell="A76" sqref="A76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93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6">
        <v>2557</v>
      </c>
      <c r="E8" s="96">
        <v>2558</v>
      </c>
      <c r="F8" s="96">
        <v>2559</v>
      </c>
      <c r="G8" s="95" t="s">
        <v>25</v>
      </c>
      <c r="H8" s="132"/>
      <c r="I8" s="140"/>
      <c r="J8" s="13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20.25">
      <c r="A9" s="9" t="s">
        <v>48</v>
      </c>
      <c r="B9" s="10"/>
      <c r="C9" s="11"/>
      <c r="D9" s="104"/>
      <c r="E9" s="104"/>
      <c r="F9" s="104"/>
      <c r="G9" s="102">
        <f>+(D9+E9+F9)/3</f>
        <v>0</v>
      </c>
      <c r="H9" s="78">
        <f>+G9*C9</f>
        <v>0</v>
      </c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s="3" customFormat="1" ht="20.25">
      <c r="A10" s="15" t="s">
        <v>94</v>
      </c>
      <c r="B10" s="154"/>
      <c r="C10" s="17">
        <v>5</v>
      </c>
      <c r="D10" s="116"/>
      <c r="E10" s="116"/>
      <c r="F10" s="101">
        <v>34965</v>
      </c>
      <c r="G10" s="102">
        <f>+(D10+E10+F10)/3</f>
        <v>11655</v>
      </c>
      <c r="H10" s="84">
        <f>+G10*C10</f>
        <v>58275</v>
      </c>
      <c r="I10" s="76">
        <f>+H10/96600</f>
        <v>0.60326086956521741</v>
      </c>
      <c r="J10" s="20"/>
      <c r="K10" s="14"/>
      <c r="L10" s="14"/>
      <c r="M10" s="14"/>
      <c r="N10" s="14"/>
      <c r="O10" s="14"/>
      <c r="P10" s="14"/>
      <c r="Q10" s="14"/>
      <c r="R10" s="14"/>
      <c r="S10" s="2"/>
      <c r="T10" s="2"/>
      <c r="U10" s="2"/>
      <c r="V10" s="2"/>
      <c r="W10" s="2"/>
      <c r="X10" s="2"/>
      <c r="Y10" s="2"/>
      <c r="Z10" s="2"/>
    </row>
    <row r="11" spans="1:26" s="3" customFormat="1" ht="20.25">
      <c r="A11" s="15" t="s">
        <v>95</v>
      </c>
      <c r="B11" s="16"/>
      <c r="C11" s="17"/>
      <c r="D11" s="101"/>
      <c r="E11" s="101"/>
      <c r="F11" s="101"/>
      <c r="G11" s="102"/>
      <c r="H11" s="84"/>
      <c r="I11" s="76"/>
      <c r="J11" s="20"/>
      <c r="K11" s="14"/>
      <c r="L11" s="14"/>
      <c r="M11" s="14"/>
      <c r="N11" s="14"/>
      <c r="O11" s="14"/>
      <c r="P11" s="14"/>
      <c r="Q11" s="14"/>
      <c r="R11" s="14"/>
      <c r="S11" s="2"/>
      <c r="T11" s="2"/>
      <c r="U11" s="2"/>
      <c r="V11" s="2"/>
      <c r="W11" s="2"/>
      <c r="X11" s="2"/>
      <c r="Y11" s="2"/>
      <c r="Z11" s="2"/>
    </row>
    <row r="12" spans="1:26" s="3" customFormat="1" ht="20.25">
      <c r="A12" s="15" t="s">
        <v>96</v>
      </c>
      <c r="B12" s="154"/>
      <c r="C12" s="17">
        <v>30</v>
      </c>
      <c r="D12" s="101">
        <v>7023</v>
      </c>
      <c r="E12" s="101">
        <v>7726</v>
      </c>
      <c r="F12" s="101">
        <v>7654</v>
      </c>
      <c r="G12" s="102">
        <f>+(D12+E12+F12)/3</f>
        <v>7467.666666666667</v>
      </c>
      <c r="H12" s="84">
        <f t="shared" ref="H12:H37" si="0">+G12*C12</f>
        <v>224030</v>
      </c>
      <c r="I12" s="76">
        <f t="shared" ref="I12:I37" si="1">+H12/96600</f>
        <v>2.3191511387163559</v>
      </c>
      <c r="J12" s="20"/>
      <c r="K12" s="14"/>
      <c r="L12" s="14"/>
      <c r="M12" s="14"/>
      <c r="N12" s="14"/>
      <c r="O12" s="14"/>
      <c r="P12" s="14"/>
      <c r="Q12" s="14"/>
      <c r="R12" s="14"/>
      <c r="S12" s="2"/>
      <c r="T12" s="2"/>
      <c r="U12" s="2"/>
      <c r="V12" s="2"/>
      <c r="W12" s="2"/>
      <c r="X12" s="2"/>
      <c r="Y12" s="2"/>
      <c r="Z12" s="2"/>
    </row>
    <row r="13" spans="1:26" s="3" customFormat="1" ht="20.25">
      <c r="A13" s="15" t="s">
        <v>97</v>
      </c>
      <c r="B13" s="154"/>
      <c r="C13" s="17">
        <v>60</v>
      </c>
      <c r="D13" s="105">
        <v>1729</v>
      </c>
      <c r="E13" s="101">
        <v>1871</v>
      </c>
      <c r="F13" s="101">
        <v>1931</v>
      </c>
      <c r="G13" s="102">
        <f>+(D13+E13+F13)/3</f>
        <v>1843.6666666666667</v>
      </c>
      <c r="H13" s="84">
        <f t="shared" si="0"/>
        <v>110620</v>
      </c>
      <c r="I13" s="76">
        <f t="shared" si="1"/>
        <v>1.1451345755693583</v>
      </c>
      <c r="J13" s="20"/>
      <c r="K13" s="14"/>
      <c r="L13" s="14"/>
      <c r="M13" s="14"/>
      <c r="N13" s="14"/>
      <c r="O13" s="14"/>
      <c r="P13" s="14"/>
      <c r="Q13" s="14"/>
      <c r="R13" s="14"/>
      <c r="S13" s="2"/>
      <c r="T13" s="2"/>
      <c r="U13" s="2"/>
      <c r="V13" s="2"/>
      <c r="W13" s="2"/>
      <c r="X13" s="2"/>
      <c r="Y13" s="2"/>
      <c r="Z13" s="2"/>
    </row>
    <row r="14" spans="1:26" s="3" customFormat="1" ht="20.25">
      <c r="A14" s="15" t="s">
        <v>98</v>
      </c>
      <c r="B14" s="154"/>
      <c r="C14" s="17">
        <v>120</v>
      </c>
      <c r="D14" s="105">
        <v>81</v>
      </c>
      <c r="E14" s="101">
        <v>83</v>
      </c>
      <c r="F14" s="101">
        <v>115</v>
      </c>
      <c r="G14" s="102">
        <f t="shared" ref="G14" si="2">+(D14+E14+F14)/3</f>
        <v>93</v>
      </c>
      <c r="H14" s="84">
        <f>+G14*C14</f>
        <v>11160</v>
      </c>
      <c r="I14" s="76">
        <f>+H14/96600</f>
        <v>0.115527950310559</v>
      </c>
      <c r="J14" s="20"/>
      <c r="K14" s="14"/>
      <c r="L14" s="14"/>
      <c r="M14" s="14"/>
      <c r="N14" s="14"/>
      <c r="O14" s="14"/>
      <c r="P14" s="14"/>
      <c r="Q14" s="14"/>
      <c r="R14" s="14"/>
      <c r="S14" s="2"/>
      <c r="T14" s="2"/>
      <c r="U14" s="2"/>
      <c r="V14" s="2"/>
      <c r="W14" s="2"/>
      <c r="X14" s="2"/>
      <c r="Y14" s="2"/>
      <c r="Z14" s="2"/>
    </row>
    <row r="15" spans="1:26" s="3" customFormat="1" ht="40.5">
      <c r="A15" s="15" t="s">
        <v>99</v>
      </c>
      <c r="B15" s="154"/>
      <c r="C15" s="17">
        <v>60</v>
      </c>
      <c r="D15" s="105">
        <v>183</v>
      </c>
      <c r="E15" s="101">
        <v>235</v>
      </c>
      <c r="F15" s="101">
        <v>213</v>
      </c>
      <c r="G15" s="102">
        <f>+(D15+E15+F15)/3</f>
        <v>210.33333333333334</v>
      </c>
      <c r="H15" s="84">
        <f>+G15*C15</f>
        <v>12620</v>
      </c>
      <c r="I15" s="76">
        <f>+H15/96600</f>
        <v>0.13064182194616977</v>
      </c>
      <c r="J15" s="20"/>
      <c r="K15" s="14"/>
      <c r="L15" s="14"/>
      <c r="M15" s="14"/>
      <c r="N15" s="14"/>
      <c r="O15" s="14"/>
      <c r="P15" s="14"/>
      <c r="Q15" s="14"/>
      <c r="R15" s="14"/>
      <c r="S15" s="2"/>
      <c r="T15" s="2"/>
      <c r="U15" s="2"/>
      <c r="V15" s="2"/>
      <c r="W15" s="2"/>
      <c r="X15" s="2"/>
      <c r="Y15" s="2"/>
      <c r="Z15" s="2"/>
    </row>
    <row r="16" spans="1:26" s="3" customFormat="1" ht="20.25">
      <c r="A16" s="85" t="s">
        <v>100</v>
      </c>
      <c r="B16" s="154"/>
      <c r="C16" s="17">
        <v>180</v>
      </c>
      <c r="D16" s="105">
        <v>595</v>
      </c>
      <c r="E16" s="101">
        <v>786</v>
      </c>
      <c r="F16" s="101">
        <v>934</v>
      </c>
      <c r="G16" s="102">
        <f>+(D16+E16+F16)/3</f>
        <v>771.66666666666663</v>
      </c>
      <c r="H16" s="84">
        <f>+G16*C16</f>
        <v>138900</v>
      </c>
      <c r="I16" s="76">
        <f>+H16/96600</f>
        <v>1.4378881987577641</v>
      </c>
      <c r="J16" s="20"/>
      <c r="K16" s="14"/>
      <c r="L16" s="14"/>
      <c r="M16" s="14"/>
      <c r="N16" s="14"/>
      <c r="O16" s="14"/>
      <c r="P16" s="14"/>
      <c r="Q16" s="14"/>
      <c r="R16" s="14"/>
      <c r="S16" s="2"/>
      <c r="T16" s="2"/>
      <c r="U16" s="2"/>
      <c r="V16" s="2"/>
      <c r="W16" s="2"/>
      <c r="X16" s="2"/>
      <c r="Y16" s="2"/>
      <c r="Z16" s="2"/>
    </row>
    <row r="17" spans="1:26" s="3" customFormat="1" ht="40.5">
      <c r="A17" s="15" t="s">
        <v>101</v>
      </c>
      <c r="B17" s="154"/>
      <c r="C17" s="17">
        <v>6</v>
      </c>
      <c r="D17" s="162"/>
      <c r="E17" s="163"/>
      <c r="F17" s="101">
        <v>11411</v>
      </c>
      <c r="G17" s="102">
        <f>+(D17+E17+F17)/3</f>
        <v>3803.6666666666665</v>
      </c>
      <c r="H17" s="84">
        <f t="shared" si="0"/>
        <v>22822</v>
      </c>
      <c r="I17" s="76">
        <f t="shared" si="1"/>
        <v>0.23625258799171842</v>
      </c>
      <c r="J17" s="20"/>
      <c r="K17" s="14"/>
      <c r="L17" s="14"/>
      <c r="M17" s="14"/>
      <c r="N17" s="14"/>
      <c r="O17" s="14"/>
      <c r="P17" s="14"/>
      <c r="Q17" s="14"/>
      <c r="R17" s="14"/>
      <c r="S17" s="2"/>
      <c r="T17" s="2"/>
      <c r="U17" s="2"/>
      <c r="V17" s="2"/>
      <c r="W17" s="2"/>
      <c r="X17" s="2"/>
      <c r="Y17" s="2"/>
      <c r="Z17" s="2"/>
    </row>
    <row r="18" spans="1:26" s="3" customFormat="1" ht="40.5">
      <c r="A18" s="15" t="s">
        <v>102</v>
      </c>
      <c r="B18" s="16"/>
      <c r="C18" s="17"/>
      <c r="D18" s="117"/>
      <c r="E18" s="116"/>
      <c r="F18" s="101"/>
      <c r="G18" s="102">
        <f>+(D18+E18+F18)/3</f>
        <v>0</v>
      </c>
      <c r="H18" s="84">
        <f t="shared" si="0"/>
        <v>0</v>
      </c>
      <c r="I18" s="76">
        <f t="shared" si="1"/>
        <v>0</v>
      </c>
      <c r="J18" s="20"/>
      <c r="K18" s="14"/>
      <c r="L18" s="14"/>
      <c r="M18" s="14"/>
      <c r="N18" s="14"/>
      <c r="O18" s="14"/>
      <c r="P18" s="14"/>
      <c r="Q18" s="14"/>
      <c r="R18" s="14"/>
      <c r="S18" s="2"/>
      <c r="T18" s="2"/>
      <c r="U18" s="2"/>
      <c r="V18" s="2"/>
      <c r="W18" s="2"/>
      <c r="X18" s="2"/>
      <c r="Y18" s="2"/>
      <c r="Z18" s="2"/>
    </row>
    <row r="19" spans="1:26" s="3" customFormat="1" ht="20.25">
      <c r="A19" s="15" t="s">
        <v>103</v>
      </c>
      <c r="B19" s="154"/>
      <c r="C19" s="17">
        <v>6</v>
      </c>
      <c r="D19" s="162"/>
      <c r="E19" s="163"/>
      <c r="F19" s="101">
        <v>2500</v>
      </c>
      <c r="G19" s="102">
        <f t="shared" ref="G19:G24" si="3">+(D19+E19+F19)/3</f>
        <v>833.33333333333337</v>
      </c>
      <c r="H19" s="84">
        <f t="shared" si="0"/>
        <v>5000</v>
      </c>
      <c r="I19" s="76">
        <f t="shared" si="1"/>
        <v>5.1759834368530024E-2</v>
      </c>
      <c r="J19" s="20"/>
      <c r="K19" s="14"/>
      <c r="L19" s="14"/>
      <c r="M19" s="14"/>
      <c r="N19" s="14"/>
      <c r="O19" s="14"/>
      <c r="P19" s="14"/>
      <c r="Q19" s="14"/>
      <c r="R19" s="14"/>
      <c r="S19" s="2"/>
      <c r="T19" s="2"/>
      <c r="U19" s="2"/>
      <c r="V19" s="2"/>
      <c r="W19" s="2"/>
      <c r="X19" s="2"/>
      <c r="Y19" s="2"/>
      <c r="Z19" s="2"/>
    </row>
    <row r="20" spans="1:26" s="3" customFormat="1" ht="20.25">
      <c r="A20" s="15" t="s">
        <v>104</v>
      </c>
      <c r="B20" s="154"/>
      <c r="C20" s="17">
        <v>6</v>
      </c>
      <c r="D20" s="162"/>
      <c r="E20" s="163"/>
      <c r="F20" s="101">
        <v>20000</v>
      </c>
      <c r="G20" s="102">
        <f t="shared" si="3"/>
        <v>6666.666666666667</v>
      </c>
      <c r="H20" s="84">
        <f t="shared" si="0"/>
        <v>40000</v>
      </c>
      <c r="I20" s="76">
        <f t="shared" si="1"/>
        <v>0.41407867494824019</v>
      </c>
      <c r="J20" s="20"/>
      <c r="K20" s="14"/>
      <c r="L20" s="14"/>
      <c r="M20" s="14"/>
      <c r="N20" s="14"/>
      <c r="O20" s="14"/>
      <c r="P20" s="14"/>
      <c r="Q20" s="14"/>
      <c r="R20" s="14"/>
      <c r="S20" s="2"/>
      <c r="T20" s="2"/>
      <c r="U20" s="2"/>
      <c r="V20" s="2"/>
      <c r="W20" s="2"/>
      <c r="X20" s="2"/>
      <c r="Y20" s="2"/>
      <c r="Z20" s="2"/>
    </row>
    <row r="21" spans="1:26" s="3" customFormat="1" ht="20.25">
      <c r="A21" s="15"/>
      <c r="B21" s="16"/>
      <c r="C21" s="17"/>
      <c r="D21" s="105"/>
      <c r="E21" s="101"/>
      <c r="F21" s="101"/>
      <c r="G21" s="102">
        <f t="shared" si="3"/>
        <v>0</v>
      </c>
      <c r="H21" s="84">
        <f t="shared" si="0"/>
        <v>0</v>
      </c>
      <c r="I21" s="76">
        <f t="shared" si="1"/>
        <v>0</v>
      </c>
      <c r="J21" s="20"/>
      <c r="K21" s="14"/>
      <c r="L21" s="14"/>
      <c r="M21" s="14"/>
      <c r="N21" s="14"/>
      <c r="O21" s="14"/>
      <c r="P21" s="14"/>
      <c r="Q21" s="14"/>
      <c r="R21" s="14"/>
      <c r="S21" s="2"/>
      <c r="T21" s="2"/>
      <c r="U21" s="2"/>
      <c r="V21" s="2"/>
      <c r="W21" s="2"/>
      <c r="X21" s="2"/>
      <c r="Y21" s="2"/>
      <c r="Z21" s="2"/>
    </row>
    <row r="22" spans="1:26" s="3" customFormat="1" ht="20.25">
      <c r="A22" s="109" t="s">
        <v>72</v>
      </c>
      <c r="B22" s="16"/>
      <c r="C22" s="17"/>
      <c r="D22" s="105"/>
      <c r="E22" s="101"/>
      <c r="F22" s="101"/>
      <c r="G22" s="102">
        <f t="shared" si="3"/>
        <v>0</v>
      </c>
      <c r="H22" s="84">
        <f t="shared" si="0"/>
        <v>0</v>
      </c>
      <c r="I22" s="76">
        <f t="shared" si="1"/>
        <v>0</v>
      </c>
      <c r="J22" s="20"/>
      <c r="K22" s="14"/>
      <c r="L22" s="14"/>
      <c r="M22" s="14"/>
      <c r="N22" s="14"/>
      <c r="O22" s="14"/>
      <c r="P22" s="14"/>
      <c r="Q22" s="14"/>
      <c r="R22" s="14"/>
      <c r="S22" s="2"/>
      <c r="T22" s="2"/>
      <c r="U22" s="2"/>
      <c r="V22" s="2"/>
      <c r="W22" s="2"/>
      <c r="X22" s="2"/>
      <c r="Y22" s="2"/>
      <c r="Z22" s="2"/>
    </row>
    <row r="23" spans="1:26" s="3" customFormat="1" ht="20.25">
      <c r="A23" s="15" t="s">
        <v>105</v>
      </c>
      <c r="B23" s="16"/>
      <c r="C23" s="17"/>
      <c r="D23" s="105"/>
      <c r="E23" s="101"/>
      <c r="F23" s="101"/>
      <c r="G23" s="102">
        <f t="shared" si="3"/>
        <v>0</v>
      </c>
      <c r="H23" s="84">
        <f t="shared" si="0"/>
        <v>0</v>
      </c>
      <c r="I23" s="76">
        <f t="shared" si="1"/>
        <v>0</v>
      </c>
      <c r="J23" s="20"/>
      <c r="K23" s="14"/>
      <c r="L23" s="14"/>
      <c r="M23" s="14"/>
      <c r="N23" s="14"/>
      <c r="O23" s="14"/>
      <c r="P23" s="14"/>
      <c r="Q23" s="14"/>
      <c r="R23" s="14"/>
      <c r="S23" s="2"/>
      <c r="T23" s="2"/>
      <c r="U23" s="2"/>
      <c r="V23" s="2"/>
      <c r="W23" s="2"/>
      <c r="X23" s="2"/>
      <c r="Y23" s="2"/>
      <c r="Z23" s="2"/>
    </row>
    <row r="24" spans="1:26" s="3" customFormat="1" ht="20.25">
      <c r="A24" s="15" t="s">
        <v>106</v>
      </c>
      <c r="B24" s="16"/>
      <c r="C24" s="17">
        <v>360</v>
      </c>
      <c r="D24" s="162"/>
      <c r="E24" s="163"/>
      <c r="F24" s="101">
        <v>10</v>
      </c>
      <c r="G24" s="102">
        <f t="shared" si="3"/>
        <v>3.3333333333333335</v>
      </c>
      <c r="H24" s="84">
        <f t="shared" si="0"/>
        <v>1200</v>
      </c>
      <c r="I24" s="76">
        <f t="shared" si="1"/>
        <v>1.2422360248447204E-2</v>
      </c>
      <c r="J24" s="20"/>
      <c r="K24" s="14"/>
      <c r="L24" s="14"/>
      <c r="M24" s="14"/>
      <c r="N24" s="14"/>
      <c r="O24" s="14"/>
      <c r="P24" s="14"/>
      <c r="Q24" s="14"/>
      <c r="R24" s="14"/>
      <c r="S24" s="2"/>
      <c r="T24" s="2"/>
      <c r="U24" s="2"/>
      <c r="V24" s="2"/>
      <c r="W24" s="2"/>
      <c r="X24" s="2"/>
      <c r="Y24" s="2"/>
      <c r="Z24" s="2"/>
    </row>
    <row r="25" spans="1:26" s="3" customFormat="1" ht="20.25">
      <c r="A25" s="15" t="s">
        <v>107</v>
      </c>
      <c r="B25" s="154"/>
      <c r="C25" s="17">
        <v>360</v>
      </c>
      <c r="D25" s="162"/>
      <c r="E25" s="163"/>
      <c r="F25" s="101">
        <v>4</v>
      </c>
      <c r="G25" s="102">
        <f t="shared" ref="G25:G37" si="4">+(D25+E25+F25)/3</f>
        <v>1.3333333333333333</v>
      </c>
      <c r="H25" s="78">
        <f t="shared" si="0"/>
        <v>480</v>
      </c>
      <c r="I25" s="76">
        <f t="shared" si="1"/>
        <v>4.9689440993788822E-3</v>
      </c>
      <c r="J25" s="20"/>
      <c r="K25" s="14"/>
      <c r="L25" s="14"/>
      <c r="M25" s="14"/>
      <c r="N25" s="14"/>
      <c r="O25" s="14"/>
      <c r="P25" s="14"/>
      <c r="Q25" s="14"/>
      <c r="R25" s="14"/>
      <c r="S25" s="2"/>
      <c r="T25" s="2"/>
      <c r="U25" s="2"/>
      <c r="V25" s="2"/>
      <c r="W25" s="2"/>
      <c r="X25" s="2"/>
      <c r="Y25" s="2"/>
      <c r="Z25" s="2"/>
    </row>
    <row r="26" spans="1:26" s="3" customFormat="1" ht="20.25">
      <c r="A26" s="15" t="s">
        <v>108</v>
      </c>
      <c r="B26" s="154"/>
      <c r="C26" s="17">
        <v>600</v>
      </c>
      <c r="D26" s="162"/>
      <c r="E26" s="163"/>
      <c r="F26" s="101">
        <v>1</v>
      </c>
      <c r="G26" s="102">
        <f t="shared" si="4"/>
        <v>0.33333333333333331</v>
      </c>
      <c r="H26" s="78">
        <f t="shared" si="0"/>
        <v>200</v>
      </c>
      <c r="I26" s="76">
        <f t="shared" si="1"/>
        <v>2.070393374741201E-3</v>
      </c>
      <c r="J26" s="20"/>
      <c r="K26" s="14"/>
      <c r="L26" s="14"/>
      <c r="M26" s="14"/>
      <c r="N26" s="14"/>
      <c r="O26" s="14"/>
      <c r="P26" s="14"/>
      <c r="Q26" s="14"/>
      <c r="R26" s="14"/>
      <c r="S26" s="2"/>
      <c r="T26" s="2"/>
      <c r="U26" s="2"/>
      <c r="V26" s="2"/>
      <c r="W26" s="2"/>
      <c r="X26" s="2"/>
      <c r="Y26" s="2"/>
      <c r="Z26" s="2"/>
    </row>
    <row r="27" spans="1:26" s="3" customFormat="1" ht="20.25">
      <c r="A27" s="15" t="s">
        <v>109</v>
      </c>
      <c r="B27" s="154"/>
      <c r="C27" s="17">
        <v>600</v>
      </c>
      <c r="D27" s="162"/>
      <c r="E27" s="163"/>
      <c r="F27" s="101">
        <v>1</v>
      </c>
      <c r="G27" s="102">
        <f t="shared" si="4"/>
        <v>0.33333333333333331</v>
      </c>
      <c r="H27" s="78">
        <f t="shared" si="0"/>
        <v>200</v>
      </c>
      <c r="I27" s="76">
        <f t="shared" si="1"/>
        <v>2.070393374741201E-3</v>
      </c>
      <c r="J27" s="20"/>
      <c r="K27" s="14"/>
      <c r="L27" s="14"/>
      <c r="M27" s="14"/>
      <c r="N27" s="14"/>
      <c r="O27" s="14"/>
      <c r="P27" s="14"/>
      <c r="Q27" s="14"/>
      <c r="R27" s="14"/>
      <c r="S27" s="2"/>
      <c r="T27" s="2"/>
      <c r="U27" s="2"/>
      <c r="V27" s="2"/>
      <c r="W27" s="2"/>
      <c r="X27" s="2"/>
      <c r="Y27" s="2"/>
      <c r="Z27" s="2"/>
    </row>
    <row r="28" spans="1:26" s="3" customFormat="1" ht="20.25">
      <c r="A28" s="15" t="s">
        <v>110</v>
      </c>
      <c r="B28" s="154"/>
      <c r="C28" s="17">
        <v>360</v>
      </c>
      <c r="D28" s="162"/>
      <c r="E28" s="163"/>
      <c r="F28" s="101">
        <v>1</v>
      </c>
      <c r="G28" s="102">
        <f t="shared" si="4"/>
        <v>0.33333333333333331</v>
      </c>
      <c r="H28" s="78">
        <f t="shared" si="0"/>
        <v>120</v>
      </c>
      <c r="I28" s="76">
        <f t="shared" si="1"/>
        <v>1.2422360248447205E-3</v>
      </c>
      <c r="J28" s="20"/>
      <c r="K28" s="14"/>
      <c r="L28" s="14"/>
      <c r="M28" s="14"/>
      <c r="N28" s="14"/>
      <c r="O28" s="14"/>
      <c r="P28" s="14"/>
      <c r="Q28" s="14"/>
      <c r="R28" s="14"/>
      <c r="S28" s="2"/>
      <c r="T28" s="2"/>
      <c r="U28" s="2"/>
      <c r="V28" s="2"/>
      <c r="W28" s="2"/>
      <c r="X28" s="2"/>
      <c r="Y28" s="2"/>
      <c r="Z28" s="2"/>
    </row>
    <row r="29" spans="1:26" s="3" customFormat="1" ht="20.25">
      <c r="A29" s="15" t="s">
        <v>111</v>
      </c>
      <c r="B29" s="16"/>
      <c r="C29" s="17"/>
      <c r="D29" s="105"/>
      <c r="E29" s="101"/>
      <c r="F29" s="101"/>
      <c r="G29" s="102">
        <f t="shared" si="4"/>
        <v>0</v>
      </c>
      <c r="H29" s="78">
        <f t="shared" si="0"/>
        <v>0</v>
      </c>
      <c r="I29" s="76">
        <f t="shared" si="1"/>
        <v>0</v>
      </c>
      <c r="J29" s="20"/>
      <c r="K29" s="14"/>
      <c r="L29" s="14"/>
      <c r="M29" s="14"/>
      <c r="N29" s="14"/>
      <c r="O29" s="14"/>
      <c r="P29" s="14"/>
      <c r="Q29" s="14"/>
      <c r="R29" s="14"/>
      <c r="S29" s="2"/>
      <c r="T29" s="2"/>
      <c r="U29" s="2"/>
      <c r="V29" s="2"/>
      <c r="W29" s="2"/>
      <c r="X29" s="2"/>
      <c r="Y29" s="2"/>
      <c r="Z29" s="2"/>
    </row>
    <row r="30" spans="1:26" s="3" customFormat="1" ht="20.25">
      <c r="A30" s="15" t="s">
        <v>112</v>
      </c>
      <c r="B30" s="154"/>
      <c r="C30" s="17">
        <v>120</v>
      </c>
      <c r="D30" s="162"/>
      <c r="E30" s="163"/>
      <c r="F30" s="101">
        <v>10</v>
      </c>
      <c r="G30" s="102">
        <f t="shared" si="4"/>
        <v>3.3333333333333335</v>
      </c>
      <c r="H30" s="78">
        <f t="shared" si="0"/>
        <v>400</v>
      </c>
      <c r="I30" s="76">
        <f t="shared" si="1"/>
        <v>4.140786749482402E-3</v>
      </c>
      <c r="J30" s="20"/>
      <c r="K30" s="14"/>
      <c r="L30" s="14"/>
      <c r="M30" s="14"/>
      <c r="N30" s="14"/>
      <c r="O30" s="14"/>
      <c r="P30" s="14"/>
      <c r="Q30" s="14"/>
      <c r="R30" s="14"/>
      <c r="S30" s="2"/>
      <c r="T30" s="2"/>
      <c r="U30" s="2"/>
      <c r="V30" s="2"/>
      <c r="W30" s="2"/>
      <c r="X30" s="2"/>
      <c r="Y30" s="2"/>
      <c r="Z30" s="2"/>
    </row>
    <row r="31" spans="1:26" s="3" customFormat="1" ht="20.25">
      <c r="A31" s="22" t="s">
        <v>113</v>
      </c>
      <c r="B31" s="154"/>
      <c r="C31" s="17">
        <v>4200</v>
      </c>
      <c r="D31" s="162"/>
      <c r="E31" s="163"/>
      <c r="F31" s="101">
        <v>8</v>
      </c>
      <c r="G31" s="102">
        <f t="shared" si="4"/>
        <v>2.6666666666666665</v>
      </c>
      <c r="H31" s="78">
        <f t="shared" si="0"/>
        <v>11200</v>
      </c>
      <c r="I31" s="76">
        <f t="shared" si="1"/>
        <v>0.11594202898550725</v>
      </c>
      <c r="J31" s="20"/>
      <c r="K31" s="14"/>
      <c r="L31" s="14"/>
      <c r="M31" s="14"/>
      <c r="N31" s="14"/>
      <c r="O31" s="14"/>
      <c r="P31" s="14"/>
      <c r="Q31" s="14"/>
      <c r="R31" s="14"/>
      <c r="S31" s="2"/>
      <c r="T31" s="2"/>
      <c r="U31" s="2"/>
      <c r="V31" s="2"/>
      <c r="W31" s="2"/>
      <c r="X31" s="2"/>
      <c r="Y31" s="2"/>
      <c r="Z31" s="2"/>
    </row>
    <row r="32" spans="1:26" s="3" customFormat="1" ht="20.25">
      <c r="A32" s="22" t="s">
        <v>115</v>
      </c>
      <c r="B32" s="154"/>
      <c r="C32" s="17">
        <v>240</v>
      </c>
      <c r="D32" s="162"/>
      <c r="E32" s="163"/>
      <c r="F32" s="101">
        <v>1</v>
      </c>
      <c r="G32" s="102">
        <f t="shared" si="4"/>
        <v>0.33333333333333331</v>
      </c>
      <c r="H32" s="78">
        <f t="shared" si="0"/>
        <v>80</v>
      </c>
      <c r="I32" s="76">
        <f t="shared" si="1"/>
        <v>8.2815734989648033E-4</v>
      </c>
      <c r="J32" s="20"/>
      <c r="K32" s="14"/>
      <c r="L32" s="14"/>
      <c r="M32" s="14"/>
      <c r="N32" s="14"/>
      <c r="O32" s="14"/>
      <c r="P32" s="14"/>
      <c r="Q32" s="14"/>
      <c r="R32" s="14"/>
      <c r="S32" s="2"/>
      <c r="T32" s="2"/>
      <c r="U32" s="2"/>
      <c r="V32" s="2"/>
      <c r="W32" s="2"/>
      <c r="X32" s="2"/>
      <c r="Y32" s="2"/>
      <c r="Z32" s="2"/>
    </row>
    <row r="33" spans="1:26" s="3" customFormat="1" ht="20.25">
      <c r="A33" s="22" t="s">
        <v>114</v>
      </c>
      <c r="B33" s="154"/>
      <c r="C33" s="17">
        <v>240</v>
      </c>
      <c r="D33" s="164"/>
      <c r="E33" s="165"/>
      <c r="F33" s="107">
        <v>1</v>
      </c>
      <c r="G33" s="102">
        <f t="shared" si="4"/>
        <v>0.33333333333333331</v>
      </c>
      <c r="H33" s="78">
        <f t="shared" si="0"/>
        <v>80</v>
      </c>
      <c r="I33" s="76">
        <f t="shared" si="1"/>
        <v>8.2815734989648033E-4</v>
      </c>
      <c r="J33" s="20"/>
      <c r="K33" s="14"/>
      <c r="L33" s="14"/>
      <c r="M33" s="14"/>
      <c r="N33" s="14"/>
      <c r="O33" s="14"/>
      <c r="P33" s="14"/>
      <c r="Q33" s="14"/>
      <c r="R33" s="14"/>
      <c r="S33" s="2"/>
      <c r="T33" s="2"/>
      <c r="U33" s="2"/>
      <c r="V33" s="2"/>
      <c r="W33" s="2"/>
      <c r="X33" s="2"/>
      <c r="Y33" s="2"/>
      <c r="Z33" s="2"/>
    </row>
    <row r="34" spans="1:26" s="3" customFormat="1" ht="20.25">
      <c r="A34" s="22" t="s">
        <v>116</v>
      </c>
      <c r="B34" s="154"/>
      <c r="C34" s="17">
        <v>240</v>
      </c>
      <c r="D34" s="166"/>
      <c r="E34" s="166"/>
      <c r="F34" s="78">
        <v>2</v>
      </c>
      <c r="G34" s="102">
        <f t="shared" si="4"/>
        <v>0.66666666666666663</v>
      </c>
      <c r="H34" s="78">
        <f t="shared" si="0"/>
        <v>160</v>
      </c>
      <c r="I34" s="76">
        <f t="shared" si="1"/>
        <v>1.6563146997929607E-3</v>
      </c>
      <c r="J34" s="26"/>
      <c r="K34" s="14"/>
      <c r="L34" s="14"/>
      <c r="M34" s="2"/>
      <c r="N34" s="2"/>
      <c r="O34" s="2"/>
      <c r="P34" s="2"/>
      <c r="Q34" s="2"/>
      <c r="R34" s="2"/>
      <c r="S34" s="2"/>
      <c r="T34" s="2"/>
    </row>
    <row r="35" spans="1:26" s="3" customFormat="1" ht="20.25">
      <c r="A35" s="22" t="s">
        <v>117</v>
      </c>
      <c r="B35" s="154"/>
      <c r="C35" s="17">
        <v>1440</v>
      </c>
      <c r="D35" s="166"/>
      <c r="E35" s="166"/>
      <c r="F35" s="78">
        <v>2</v>
      </c>
      <c r="G35" s="102">
        <f t="shared" si="4"/>
        <v>0.66666666666666663</v>
      </c>
      <c r="H35" s="78">
        <f t="shared" si="0"/>
        <v>960</v>
      </c>
      <c r="I35" s="76">
        <f t="shared" si="1"/>
        <v>9.9378881987577643E-3</v>
      </c>
      <c r="J35" s="26"/>
      <c r="K35" s="14"/>
      <c r="L35" s="14"/>
      <c r="M35" s="2"/>
      <c r="N35" s="2"/>
      <c r="O35" s="2"/>
      <c r="P35" s="2"/>
      <c r="Q35" s="2"/>
      <c r="R35" s="2"/>
      <c r="S35" s="2"/>
      <c r="T35" s="2"/>
    </row>
    <row r="36" spans="1:26" s="3" customFormat="1" ht="20.25">
      <c r="A36" s="22" t="s">
        <v>118</v>
      </c>
      <c r="B36" s="154"/>
      <c r="C36" s="17">
        <v>90</v>
      </c>
      <c r="D36" s="166"/>
      <c r="E36" s="166"/>
      <c r="F36" s="78">
        <v>12</v>
      </c>
      <c r="G36" s="102">
        <f t="shared" si="4"/>
        <v>4</v>
      </c>
      <c r="H36" s="78">
        <f t="shared" si="0"/>
        <v>360</v>
      </c>
      <c r="I36" s="76">
        <f t="shared" si="1"/>
        <v>3.7267080745341614E-3</v>
      </c>
      <c r="J36" s="26"/>
      <c r="K36" s="14"/>
      <c r="L36" s="14"/>
      <c r="M36" s="2"/>
      <c r="N36" s="2"/>
      <c r="O36" s="2"/>
      <c r="P36" s="2"/>
      <c r="Q36" s="2"/>
      <c r="R36" s="2"/>
      <c r="S36" s="2"/>
      <c r="T36" s="2"/>
    </row>
    <row r="37" spans="1:26" s="3" customFormat="1" ht="20.25">
      <c r="A37" s="86" t="s">
        <v>119</v>
      </c>
      <c r="B37" s="160"/>
      <c r="C37" s="88">
        <v>240</v>
      </c>
      <c r="D37" s="167"/>
      <c r="E37" s="167"/>
      <c r="F37" s="89">
        <v>1</v>
      </c>
      <c r="G37" s="108">
        <f t="shared" si="4"/>
        <v>0.33333333333333331</v>
      </c>
      <c r="H37" s="89">
        <f t="shared" si="0"/>
        <v>80</v>
      </c>
      <c r="I37" s="90">
        <f t="shared" si="1"/>
        <v>8.2815734989648033E-4</v>
      </c>
      <c r="J37" s="91"/>
      <c r="K37" s="14"/>
      <c r="L37" s="14"/>
      <c r="M37" s="2"/>
      <c r="N37" s="2"/>
      <c r="O37" s="2"/>
      <c r="P37" s="2"/>
      <c r="Q37" s="2"/>
      <c r="R37" s="2"/>
      <c r="S37" s="2"/>
      <c r="T37" s="2"/>
    </row>
    <row r="38" spans="1:26" s="3" customFormat="1" ht="20.25">
      <c r="A38" s="86"/>
      <c r="B38" s="87"/>
      <c r="C38" s="88"/>
      <c r="D38" s="89"/>
      <c r="E38" s="89"/>
      <c r="F38" s="89"/>
      <c r="G38" s="102"/>
      <c r="H38" s="78"/>
      <c r="I38" s="76"/>
      <c r="J38" s="91"/>
      <c r="K38" s="14"/>
      <c r="L38" s="14"/>
      <c r="M38" s="2"/>
      <c r="N38" s="2"/>
      <c r="O38" s="2"/>
      <c r="P38" s="2"/>
      <c r="Q38" s="2"/>
      <c r="R38" s="2"/>
      <c r="S38" s="2"/>
      <c r="T38" s="2"/>
    </row>
    <row r="39" spans="1:26" s="3" customFormat="1" ht="20.25">
      <c r="A39" s="92" t="s">
        <v>120</v>
      </c>
      <c r="B39" s="87"/>
      <c r="C39" s="88"/>
      <c r="D39" s="89"/>
      <c r="E39" s="89"/>
      <c r="F39" s="89"/>
      <c r="G39" s="102"/>
      <c r="H39" s="78"/>
      <c r="I39" s="76"/>
      <c r="J39" s="91"/>
      <c r="K39" s="14"/>
      <c r="L39" s="14"/>
      <c r="M39" s="2"/>
      <c r="N39" s="2"/>
      <c r="O39" s="2"/>
      <c r="P39" s="2"/>
      <c r="Q39" s="2"/>
      <c r="R39" s="2"/>
      <c r="S39" s="2"/>
      <c r="T39" s="2"/>
    </row>
    <row r="40" spans="1:26" s="3" customFormat="1" ht="20.25">
      <c r="A40" s="86" t="s">
        <v>121</v>
      </c>
      <c r="B40" s="87"/>
      <c r="C40" s="88"/>
      <c r="D40" s="89"/>
      <c r="E40" s="89"/>
      <c r="F40" s="89"/>
      <c r="G40" s="108"/>
      <c r="H40" s="89"/>
      <c r="I40" s="90"/>
      <c r="J40" s="91"/>
      <c r="K40" s="14"/>
      <c r="L40" s="14"/>
      <c r="M40" s="2"/>
      <c r="N40" s="2"/>
      <c r="O40" s="2"/>
      <c r="P40" s="2"/>
      <c r="Q40" s="2"/>
      <c r="R40" s="2"/>
      <c r="S40" s="2"/>
      <c r="T40" s="2"/>
    </row>
    <row r="41" spans="1:26" s="3" customFormat="1" ht="20.25">
      <c r="A41" s="86" t="s">
        <v>122</v>
      </c>
      <c r="B41" s="160"/>
      <c r="C41" s="88">
        <v>180</v>
      </c>
      <c r="D41" s="167"/>
      <c r="E41" s="167"/>
      <c r="F41" s="89">
        <v>6</v>
      </c>
      <c r="G41" s="108">
        <f t="shared" ref="G41:G71" si="5">+(D41+E41+F41)/3</f>
        <v>2</v>
      </c>
      <c r="H41" s="89">
        <f t="shared" ref="H41:H71" si="6">+G41*C41</f>
        <v>360</v>
      </c>
      <c r="I41" s="90">
        <f t="shared" ref="I41:I71" si="7">+H41/96600</f>
        <v>3.7267080745341614E-3</v>
      </c>
      <c r="J41" s="91"/>
      <c r="K41" s="14"/>
      <c r="L41" s="14"/>
      <c r="M41" s="2"/>
      <c r="N41" s="2"/>
      <c r="O41" s="2"/>
      <c r="P41" s="2"/>
      <c r="Q41" s="2"/>
      <c r="R41" s="2"/>
      <c r="S41" s="2"/>
      <c r="T41" s="2"/>
    </row>
    <row r="42" spans="1:26" s="3" customFormat="1" ht="20.25">
      <c r="A42" s="86" t="s">
        <v>123</v>
      </c>
      <c r="B42" s="160"/>
      <c r="C42" s="88">
        <v>180</v>
      </c>
      <c r="D42" s="167"/>
      <c r="E42" s="167"/>
      <c r="F42" s="89">
        <v>4</v>
      </c>
      <c r="G42" s="102">
        <f t="shared" si="5"/>
        <v>1.3333333333333333</v>
      </c>
      <c r="H42" s="78">
        <f t="shared" si="6"/>
        <v>240</v>
      </c>
      <c r="I42" s="76">
        <f t="shared" si="7"/>
        <v>2.4844720496894411E-3</v>
      </c>
      <c r="J42" s="91"/>
      <c r="K42" s="14"/>
      <c r="L42" s="14"/>
      <c r="M42" s="2"/>
      <c r="N42" s="2"/>
      <c r="O42" s="2"/>
      <c r="P42" s="2"/>
      <c r="Q42" s="2"/>
      <c r="R42" s="2"/>
      <c r="S42" s="2"/>
      <c r="T42" s="2"/>
    </row>
    <row r="43" spans="1:26" s="3" customFormat="1" ht="40.5">
      <c r="A43" s="86" t="s">
        <v>124</v>
      </c>
      <c r="B43" s="160"/>
      <c r="C43" s="88">
        <v>1800</v>
      </c>
      <c r="D43" s="167"/>
      <c r="E43" s="167"/>
      <c r="F43" s="89">
        <v>5</v>
      </c>
      <c r="G43" s="102">
        <f t="shared" si="5"/>
        <v>1.6666666666666667</v>
      </c>
      <c r="H43" s="78">
        <f t="shared" si="6"/>
        <v>3000</v>
      </c>
      <c r="I43" s="76">
        <f t="shared" si="7"/>
        <v>3.1055900621118012E-2</v>
      </c>
      <c r="J43" s="91"/>
      <c r="K43" s="14"/>
      <c r="L43" s="14"/>
      <c r="M43" s="2"/>
      <c r="N43" s="2"/>
      <c r="O43" s="2"/>
      <c r="P43" s="2"/>
      <c r="Q43" s="2"/>
      <c r="R43" s="2"/>
      <c r="S43" s="2"/>
      <c r="T43" s="2"/>
    </row>
    <row r="44" spans="1:26" s="3" customFormat="1" ht="20.25">
      <c r="A44" s="86" t="s">
        <v>125</v>
      </c>
      <c r="B44" s="160"/>
      <c r="C44" s="88">
        <v>300</v>
      </c>
      <c r="D44" s="167"/>
      <c r="E44" s="167"/>
      <c r="F44" s="89">
        <v>10</v>
      </c>
      <c r="G44" s="108">
        <f t="shared" si="5"/>
        <v>3.3333333333333335</v>
      </c>
      <c r="H44" s="89">
        <f t="shared" si="6"/>
        <v>1000</v>
      </c>
      <c r="I44" s="90">
        <f t="shared" si="7"/>
        <v>1.0351966873706004E-2</v>
      </c>
      <c r="J44" s="91"/>
      <c r="K44" s="14"/>
      <c r="L44" s="14"/>
      <c r="M44" s="2"/>
      <c r="N44" s="2"/>
      <c r="O44" s="2"/>
      <c r="P44" s="2"/>
      <c r="Q44" s="2"/>
      <c r="R44" s="2"/>
      <c r="S44" s="2"/>
      <c r="T44" s="2"/>
    </row>
    <row r="45" spans="1:26" s="3" customFormat="1" ht="40.5">
      <c r="A45" s="86" t="s">
        <v>126</v>
      </c>
      <c r="B45" s="160"/>
      <c r="C45" s="88">
        <v>180</v>
      </c>
      <c r="D45" s="167"/>
      <c r="E45" s="167"/>
      <c r="F45" s="89">
        <v>4</v>
      </c>
      <c r="G45" s="102">
        <f t="shared" si="5"/>
        <v>1.3333333333333333</v>
      </c>
      <c r="H45" s="78">
        <f t="shared" si="6"/>
        <v>240</v>
      </c>
      <c r="I45" s="76">
        <f t="shared" si="7"/>
        <v>2.4844720496894411E-3</v>
      </c>
      <c r="J45" s="91"/>
      <c r="K45" s="14"/>
      <c r="L45" s="14"/>
      <c r="M45" s="2"/>
      <c r="N45" s="2"/>
      <c r="O45" s="2"/>
      <c r="P45" s="2"/>
      <c r="Q45" s="2"/>
      <c r="R45" s="2"/>
      <c r="S45" s="2"/>
      <c r="T45" s="2"/>
    </row>
    <row r="46" spans="1:26" s="3" customFormat="1" ht="20.25">
      <c r="A46" s="86" t="s">
        <v>127</v>
      </c>
      <c r="B46" s="160"/>
      <c r="C46" s="88">
        <v>180</v>
      </c>
      <c r="D46" s="167"/>
      <c r="E46" s="167"/>
      <c r="F46" s="89">
        <v>8</v>
      </c>
      <c r="G46" s="102">
        <f t="shared" si="5"/>
        <v>2.6666666666666665</v>
      </c>
      <c r="H46" s="78">
        <f t="shared" si="6"/>
        <v>480</v>
      </c>
      <c r="I46" s="76">
        <f t="shared" si="7"/>
        <v>4.9689440993788822E-3</v>
      </c>
      <c r="J46" s="91"/>
      <c r="K46" s="14"/>
      <c r="L46" s="14"/>
      <c r="M46" s="2"/>
      <c r="N46" s="2"/>
      <c r="O46" s="2"/>
      <c r="P46" s="2"/>
      <c r="Q46" s="2"/>
      <c r="R46" s="2"/>
      <c r="S46" s="2"/>
      <c r="T46" s="2"/>
    </row>
    <row r="47" spans="1:26" s="3" customFormat="1" ht="40.5">
      <c r="A47" s="86" t="s">
        <v>128</v>
      </c>
      <c r="B47" s="160"/>
      <c r="C47" s="88">
        <v>180</v>
      </c>
      <c r="D47" s="167"/>
      <c r="E47" s="167"/>
      <c r="F47" s="89">
        <v>4</v>
      </c>
      <c r="G47" s="108">
        <f t="shared" si="5"/>
        <v>1.3333333333333333</v>
      </c>
      <c r="H47" s="89">
        <f t="shared" si="6"/>
        <v>240</v>
      </c>
      <c r="I47" s="90">
        <f t="shared" si="7"/>
        <v>2.4844720496894411E-3</v>
      </c>
      <c r="J47" s="91"/>
      <c r="K47" s="14"/>
      <c r="L47" s="14"/>
      <c r="M47" s="2"/>
      <c r="N47" s="2"/>
      <c r="O47" s="2"/>
      <c r="P47" s="2"/>
      <c r="Q47" s="2"/>
      <c r="R47" s="2"/>
      <c r="S47" s="2"/>
      <c r="T47" s="2"/>
    </row>
    <row r="48" spans="1:26" s="3" customFormat="1" ht="20.25">
      <c r="A48" s="86" t="s">
        <v>129</v>
      </c>
      <c r="B48" s="87"/>
      <c r="C48" s="88"/>
      <c r="D48" s="89"/>
      <c r="E48" s="89"/>
      <c r="F48" s="89"/>
      <c r="G48" s="102"/>
      <c r="H48" s="78"/>
      <c r="I48" s="76"/>
      <c r="J48" s="91"/>
      <c r="K48" s="14"/>
      <c r="L48" s="14"/>
      <c r="M48" s="2"/>
      <c r="N48" s="2"/>
      <c r="O48" s="2"/>
      <c r="P48" s="2"/>
      <c r="Q48" s="2"/>
      <c r="R48" s="2"/>
      <c r="S48" s="2"/>
      <c r="T48" s="2"/>
    </row>
    <row r="49" spans="1:20" s="3" customFormat="1" ht="20.25">
      <c r="A49" s="86" t="s">
        <v>130</v>
      </c>
      <c r="B49" s="160"/>
      <c r="C49" s="88">
        <v>90</v>
      </c>
      <c r="D49" s="167"/>
      <c r="E49" s="167"/>
      <c r="F49" s="89">
        <v>12</v>
      </c>
      <c r="G49" s="102">
        <f t="shared" ref="G49:G61" si="8">+(D49+E49+F49)/3</f>
        <v>4</v>
      </c>
      <c r="H49" s="78">
        <f t="shared" ref="H49:H61" si="9">+G49*C49</f>
        <v>360</v>
      </c>
      <c r="I49" s="76">
        <f t="shared" ref="I49:I61" si="10">+H49/96600</f>
        <v>3.7267080745341614E-3</v>
      </c>
      <c r="J49" s="91"/>
      <c r="K49" s="14"/>
      <c r="L49" s="14"/>
      <c r="M49" s="2"/>
      <c r="N49" s="2"/>
      <c r="O49" s="2"/>
      <c r="P49" s="2"/>
      <c r="Q49" s="2"/>
      <c r="R49" s="2"/>
      <c r="S49" s="2"/>
      <c r="T49" s="2"/>
    </row>
    <row r="50" spans="1:20" s="3" customFormat="1" ht="20.25">
      <c r="A50" s="86" t="s">
        <v>131</v>
      </c>
      <c r="B50" s="160"/>
      <c r="C50" s="88">
        <v>60</v>
      </c>
      <c r="D50" s="167"/>
      <c r="E50" s="167"/>
      <c r="F50" s="89">
        <v>12</v>
      </c>
      <c r="G50" s="108">
        <f t="shared" si="8"/>
        <v>4</v>
      </c>
      <c r="H50" s="89">
        <f t="shared" si="9"/>
        <v>240</v>
      </c>
      <c r="I50" s="90">
        <f t="shared" si="10"/>
        <v>2.4844720496894411E-3</v>
      </c>
      <c r="J50" s="91"/>
      <c r="K50" s="14"/>
      <c r="L50" s="14"/>
      <c r="M50" s="2"/>
      <c r="N50" s="2"/>
      <c r="O50" s="2"/>
      <c r="P50" s="2"/>
      <c r="Q50" s="2"/>
      <c r="R50" s="2"/>
      <c r="S50" s="2"/>
      <c r="T50" s="2"/>
    </row>
    <row r="51" spans="1:20" s="3" customFormat="1" ht="20.25">
      <c r="A51" s="86" t="s">
        <v>132</v>
      </c>
      <c r="B51" s="160"/>
      <c r="C51" s="88">
        <v>180</v>
      </c>
      <c r="D51" s="167"/>
      <c r="E51" s="167"/>
      <c r="F51" s="89">
        <v>12</v>
      </c>
      <c r="G51" s="102">
        <f t="shared" si="8"/>
        <v>4</v>
      </c>
      <c r="H51" s="78">
        <f t="shared" si="9"/>
        <v>720</v>
      </c>
      <c r="I51" s="76">
        <f t="shared" si="10"/>
        <v>7.4534161490683228E-3</v>
      </c>
      <c r="J51" s="91"/>
      <c r="K51" s="14"/>
      <c r="L51" s="14"/>
      <c r="M51" s="2"/>
      <c r="N51" s="2"/>
      <c r="O51" s="2"/>
      <c r="P51" s="2"/>
      <c r="Q51" s="2"/>
      <c r="R51" s="2"/>
      <c r="S51" s="2"/>
      <c r="T51" s="2"/>
    </row>
    <row r="52" spans="1:20" s="3" customFormat="1" ht="40.5">
      <c r="A52" s="86" t="s">
        <v>133</v>
      </c>
      <c r="B52" s="160"/>
      <c r="C52" s="88">
        <v>180</v>
      </c>
      <c r="D52" s="167"/>
      <c r="E52" s="167"/>
      <c r="F52" s="89">
        <v>12</v>
      </c>
      <c r="G52" s="102">
        <f t="shared" si="8"/>
        <v>4</v>
      </c>
      <c r="H52" s="78">
        <f t="shared" si="9"/>
        <v>720</v>
      </c>
      <c r="I52" s="76">
        <f t="shared" si="10"/>
        <v>7.4534161490683228E-3</v>
      </c>
      <c r="J52" s="91"/>
      <c r="K52" s="14"/>
      <c r="L52" s="14"/>
      <c r="M52" s="2"/>
      <c r="N52" s="2"/>
      <c r="O52" s="2"/>
      <c r="P52" s="2"/>
      <c r="Q52" s="2"/>
      <c r="R52" s="2"/>
      <c r="S52" s="2"/>
      <c r="T52" s="2"/>
    </row>
    <row r="53" spans="1:20" s="3" customFormat="1" ht="20.25">
      <c r="A53" s="86"/>
      <c r="B53" s="87"/>
      <c r="C53" s="88"/>
      <c r="D53" s="89"/>
      <c r="E53" s="89"/>
      <c r="F53" s="89"/>
      <c r="G53" s="108"/>
      <c r="H53" s="89"/>
      <c r="I53" s="90"/>
      <c r="J53" s="91"/>
      <c r="K53" s="14"/>
      <c r="L53" s="14"/>
      <c r="M53" s="2"/>
      <c r="N53" s="2"/>
      <c r="O53" s="2"/>
      <c r="P53" s="2"/>
      <c r="Q53" s="2"/>
      <c r="R53" s="2"/>
      <c r="S53" s="2"/>
      <c r="T53" s="2"/>
    </row>
    <row r="54" spans="1:20" s="3" customFormat="1" ht="20.25">
      <c r="A54" s="92" t="s">
        <v>53</v>
      </c>
      <c r="B54" s="87"/>
      <c r="C54" s="88"/>
      <c r="D54" s="89"/>
      <c r="E54" s="89"/>
      <c r="F54" s="89"/>
      <c r="G54" s="102"/>
      <c r="H54" s="78"/>
      <c r="I54" s="76"/>
      <c r="J54" s="91"/>
      <c r="K54" s="14"/>
      <c r="L54" s="14"/>
      <c r="M54" s="2"/>
      <c r="N54" s="2"/>
      <c r="O54" s="2"/>
      <c r="P54" s="2"/>
      <c r="Q54" s="2"/>
      <c r="R54" s="2"/>
      <c r="S54" s="2"/>
      <c r="T54" s="2"/>
    </row>
    <row r="55" spans="1:20" s="3" customFormat="1" ht="20.25">
      <c r="A55" s="86" t="s">
        <v>134</v>
      </c>
      <c r="B55" s="87"/>
      <c r="C55" s="88"/>
      <c r="D55" s="89"/>
      <c r="E55" s="89"/>
      <c r="F55" s="89"/>
      <c r="G55" s="102">
        <f t="shared" si="8"/>
        <v>0</v>
      </c>
      <c r="H55" s="78">
        <f t="shared" si="9"/>
        <v>0</v>
      </c>
      <c r="I55" s="76">
        <f t="shared" si="10"/>
        <v>0</v>
      </c>
      <c r="J55" s="91"/>
      <c r="K55" s="14"/>
      <c r="L55" s="14"/>
      <c r="M55" s="2"/>
      <c r="N55" s="2"/>
      <c r="O55" s="2"/>
      <c r="P55" s="2"/>
      <c r="Q55" s="2"/>
      <c r="R55" s="2"/>
      <c r="S55" s="2"/>
      <c r="T55" s="2"/>
    </row>
    <row r="56" spans="1:20" s="3" customFormat="1" ht="40.5">
      <c r="A56" s="86" t="s">
        <v>135</v>
      </c>
      <c r="B56" s="160"/>
      <c r="C56" s="88">
        <v>120</v>
      </c>
      <c r="D56" s="167"/>
      <c r="E56" s="167"/>
      <c r="F56" s="89">
        <v>12</v>
      </c>
      <c r="G56" s="108">
        <f t="shared" si="8"/>
        <v>4</v>
      </c>
      <c r="H56" s="89">
        <f t="shared" si="9"/>
        <v>480</v>
      </c>
      <c r="I56" s="90">
        <f t="shared" si="10"/>
        <v>4.9689440993788822E-3</v>
      </c>
      <c r="J56" s="91"/>
      <c r="K56" s="14"/>
      <c r="L56" s="14"/>
      <c r="M56" s="2"/>
      <c r="N56" s="2"/>
      <c r="O56" s="2"/>
      <c r="P56" s="2"/>
      <c r="Q56" s="2"/>
      <c r="R56" s="2"/>
      <c r="S56" s="2"/>
      <c r="T56" s="2"/>
    </row>
    <row r="57" spans="1:20" s="3" customFormat="1" ht="40.5">
      <c r="A57" s="86" t="s">
        <v>136</v>
      </c>
      <c r="B57" s="160"/>
      <c r="C57" s="88">
        <v>60</v>
      </c>
      <c r="D57" s="167"/>
      <c r="E57" s="167"/>
      <c r="F57" s="89">
        <v>12</v>
      </c>
      <c r="G57" s="102">
        <f t="shared" si="8"/>
        <v>4</v>
      </c>
      <c r="H57" s="78">
        <f t="shared" si="9"/>
        <v>240</v>
      </c>
      <c r="I57" s="76">
        <f t="shared" si="10"/>
        <v>2.4844720496894411E-3</v>
      </c>
      <c r="J57" s="91"/>
      <c r="K57" s="14"/>
      <c r="L57" s="14"/>
      <c r="M57" s="2"/>
      <c r="N57" s="2"/>
      <c r="O57" s="2"/>
      <c r="P57" s="2"/>
      <c r="Q57" s="2"/>
      <c r="R57" s="2"/>
      <c r="S57" s="2"/>
      <c r="T57" s="2"/>
    </row>
    <row r="58" spans="1:20" s="3" customFormat="1" ht="40.5">
      <c r="A58" s="86" t="s">
        <v>137</v>
      </c>
      <c r="B58" s="160"/>
      <c r="C58" s="88">
        <v>120</v>
      </c>
      <c r="D58" s="167"/>
      <c r="E58" s="167"/>
      <c r="F58" s="89">
        <v>12</v>
      </c>
      <c r="G58" s="102">
        <f t="shared" si="8"/>
        <v>4</v>
      </c>
      <c r="H58" s="78">
        <f t="shared" si="9"/>
        <v>480</v>
      </c>
      <c r="I58" s="76">
        <f t="shared" si="10"/>
        <v>4.9689440993788822E-3</v>
      </c>
      <c r="J58" s="91"/>
      <c r="K58" s="14"/>
      <c r="L58" s="14"/>
      <c r="M58" s="2"/>
      <c r="N58" s="2"/>
      <c r="O58" s="2"/>
      <c r="P58" s="2"/>
      <c r="Q58" s="2"/>
      <c r="R58" s="2"/>
      <c r="S58" s="2"/>
      <c r="T58" s="2"/>
    </row>
    <row r="59" spans="1:20" s="3" customFormat="1" ht="40.5">
      <c r="A59" s="86" t="s">
        <v>138</v>
      </c>
      <c r="B59" s="160"/>
      <c r="C59" s="88">
        <v>60</v>
      </c>
      <c r="D59" s="167"/>
      <c r="E59" s="167"/>
      <c r="F59" s="89">
        <v>12</v>
      </c>
      <c r="G59" s="108">
        <f t="shared" si="8"/>
        <v>4</v>
      </c>
      <c r="H59" s="89">
        <f t="shared" si="9"/>
        <v>240</v>
      </c>
      <c r="I59" s="90">
        <f t="shared" si="10"/>
        <v>2.4844720496894411E-3</v>
      </c>
      <c r="J59" s="91"/>
      <c r="K59" s="14"/>
      <c r="L59" s="14"/>
      <c r="M59" s="2"/>
      <c r="N59" s="2"/>
      <c r="O59" s="2"/>
      <c r="P59" s="2"/>
      <c r="Q59" s="2"/>
      <c r="R59" s="2"/>
      <c r="S59" s="2"/>
      <c r="T59" s="2"/>
    </row>
    <row r="60" spans="1:20" s="3" customFormat="1" ht="20.25">
      <c r="A60" s="86" t="s">
        <v>139</v>
      </c>
      <c r="B60" s="160"/>
      <c r="C60" s="88">
        <v>120</v>
      </c>
      <c r="D60" s="167"/>
      <c r="E60" s="167"/>
      <c r="F60" s="89">
        <v>12</v>
      </c>
      <c r="G60" s="102">
        <f t="shared" si="8"/>
        <v>4</v>
      </c>
      <c r="H60" s="78">
        <f t="shared" si="9"/>
        <v>480</v>
      </c>
      <c r="I60" s="76">
        <f t="shared" si="10"/>
        <v>4.9689440993788822E-3</v>
      </c>
      <c r="J60" s="91"/>
      <c r="K60" s="14"/>
      <c r="L60" s="14"/>
      <c r="M60" s="2"/>
      <c r="N60" s="2"/>
      <c r="O60" s="2"/>
      <c r="P60" s="2"/>
      <c r="Q60" s="2"/>
      <c r="R60" s="2"/>
      <c r="S60" s="2"/>
      <c r="T60" s="2"/>
    </row>
    <row r="61" spans="1:20" s="3" customFormat="1" ht="40.5">
      <c r="A61" s="86" t="s">
        <v>140</v>
      </c>
      <c r="B61" s="160"/>
      <c r="C61" s="88">
        <v>120</v>
      </c>
      <c r="D61" s="167"/>
      <c r="E61" s="167"/>
      <c r="F61" s="89">
        <v>12</v>
      </c>
      <c r="G61" s="102">
        <f t="shared" si="8"/>
        <v>4</v>
      </c>
      <c r="H61" s="78">
        <f t="shared" si="9"/>
        <v>480</v>
      </c>
      <c r="I61" s="76">
        <f t="shared" si="10"/>
        <v>4.9689440993788822E-3</v>
      </c>
      <c r="J61" s="91"/>
      <c r="K61" s="14"/>
      <c r="L61" s="14"/>
      <c r="M61" s="2"/>
      <c r="N61" s="2"/>
      <c r="O61" s="2"/>
      <c r="P61" s="2"/>
      <c r="Q61" s="2"/>
      <c r="R61" s="2"/>
      <c r="S61" s="2"/>
      <c r="T61" s="2"/>
    </row>
    <row r="62" spans="1:20" s="3" customFormat="1" ht="20.25">
      <c r="A62" s="86" t="s">
        <v>54</v>
      </c>
      <c r="B62" s="87"/>
      <c r="C62" s="88"/>
      <c r="D62" s="89"/>
      <c r="E62" s="89"/>
      <c r="F62" s="89"/>
      <c r="G62" s="102"/>
      <c r="H62" s="78"/>
      <c r="I62" s="76"/>
      <c r="J62" s="91"/>
      <c r="K62" s="14"/>
      <c r="L62" s="14"/>
      <c r="M62" s="2"/>
      <c r="N62" s="2"/>
      <c r="O62" s="2"/>
      <c r="P62" s="2"/>
      <c r="Q62" s="2"/>
      <c r="R62" s="2"/>
      <c r="S62" s="2"/>
      <c r="T62" s="2"/>
    </row>
    <row r="63" spans="1:20" s="3" customFormat="1" ht="40.5">
      <c r="A63" s="86" t="s">
        <v>141</v>
      </c>
      <c r="B63" s="160"/>
      <c r="C63" s="88">
        <v>180</v>
      </c>
      <c r="D63" s="167"/>
      <c r="E63" s="167"/>
      <c r="F63" s="89">
        <v>3</v>
      </c>
      <c r="G63" s="102">
        <f t="shared" si="5"/>
        <v>1</v>
      </c>
      <c r="H63" s="78">
        <f t="shared" si="6"/>
        <v>180</v>
      </c>
      <c r="I63" s="76">
        <f t="shared" si="7"/>
        <v>1.8633540372670807E-3</v>
      </c>
      <c r="J63" s="91"/>
      <c r="K63" s="14"/>
      <c r="L63" s="14"/>
      <c r="M63" s="2"/>
      <c r="N63" s="2"/>
      <c r="O63" s="2"/>
      <c r="P63" s="2"/>
      <c r="Q63" s="2"/>
      <c r="R63" s="2"/>
      <c r="S63" s="2"/>
      <c r="T63" s="2"/>
    </row>
    <row r="64" spans="1:20" s="3" customFormat="1" ht="40.5">
      <c r="A64" s="86" t="s">
        <v>142</v>
      </c>
      <c r="B64" s="160"/>
      <c r="C64" s="88">
        <v>180</v>
      </c>
      <c r="D64" s="167"/>
      <c r="E64" s="167"/>
      <c r="F64" s="89">
        <v>3</v>
      </c>
      <c r="G64" s="102">
        <f t="shared" ref="G64:G70" si="11">+(D64+E64+F64)/3</f>
        <v>1</v>
      </c>
      <c r="H64" s="78">
        <f t="shared" ref="H64:H70" si="12">+G64*C64</f>
        <v>180</v>
      </c>
      <c r="I64" s="76">
        <f t="shared" ref="I64:I70" si="13">+H64/96600</f>
        <v>1.8633540372670807E-3</v>
      </c>
      <c r="J64" s="91"/>
      <c r="K64" s="14"/>
      <c r="L64" s="14"/>
      <c r="M64" s="2"/>
      <c r="N64" s="2"/>
      <c r="O64" s="2"/>
      <c r="P64" s="2"/>
      <c r="Q64" s="2"/>
      <c r="R64" s="2"/>
      <c r="S64" s="2"/>
      <c r="T64" s="2"/>
    </row>
    <row r="65" spans="1:20" s="3" customFormat="1" ht="20.25">
      <c r="A65" s="86" t="s">
        <v>143</v>
      </c>
      <c r="B65" s="160"/>
      <c r="C65" s="88">
        <v>180</v>
      </c>
      <c r="D65" s="167"/>
      <c r="E65" s="167"/>
      <c r="F65" s="89">
        <v>3</v>
      </c>
      <c r="G65" s="102">
        <f t="shared" si="11"/>
        <v>1</v>
      </c>
      <c r="H65" s="78">
        <f t="shared" si="12"/>
        <v>180</v>
      </c>
      <c r="I65" s="76">
        <f t="shared" si="13"/>
        <v>1.8633540372670807E-3</v>
      </c>
      <c r="J65" s="91"/>
      <c r="K65" s="14"/>
      <c r="L65" s="14"/>
      <c r="M65" s="2"/>
      <c r="N65" s="2"/>
      <c r="O65" s="2"/>
      <c r="P65" s="2"/>
      <c r="Q65" s="2"/>
      <c r="R65" s="2"/>
      <c r="S65" s="2"/>
      <c r="T65" s="2"/>
    </row>
    <row r="66" spans="1:20" s="3" customFormat="1" ht="20.25">
      <c r="A66" s="86" t="s">
        <v>144</v>
      </c>
      <c r="B66" s="160"/>
      <c r="C66" s="88">
        <v>180</v>
      </c>
      <c r="D66" s="167"/>
      <c r="E66" s="167"/>
      <c r="F66" s="89">
        <v>3</v>
      </c>
      <c r="G66" s="102">
        <f t="shared" si="11"/>
        <v>1</v>
      </c>
      <c r="H66" s="78">
        <f t="shared" si="12"/>
        <v>180</v>
      </c>
      <c r="I66" s="76">
        <f t="shared" si="13"/>
        <v>1.8633540372670807E-3</v>
      </c>
      <c r="J66" s="91"/>
      <c r="K66" s="14"/>
      <c r="L66" s="14"/>
      <c r="M66" s="2"/>
      <c r="N66" s="2"/>
      <c r="O66" s="2"/>
      <c r="P66" s="2"/>
      <c r="Q66" s="2"/>
      <c r="R66" s="2"/>
      <c r="S66" s="2"/>
      <c r="T66" s="2"/>
    </row>
    <row r="67" spans="1:20" s="3" customFormat="1" ht="40.5">
      <c r="A67" s="86" t="s">
        <v>145</v>
      </c>
      <c r="B67" s="160"/>
      <c r="C67" s="88">
        <v>120</v>
      </c>
      <c r="D67" s="167"/>
      <c r="E67" s="167"/>
      <c r="F67" s="89">
        <v>2</v>
      </c>
      <c r="G67" s="102">
        <f t="shared" si="11"/>
        <v>0.66666666666666663</v>
      </c>
      <c r="H67" s="78">
        <f t="shared" si="12"/>
        <v>80</v>
      </c>
      <c r="I67" s="76">
        <f t="shared" si="13"/>
        <v>8.2815734989648033E-4</v>
      </c>
      <c r="J67" s="91"/>
      <c r="K67" s="14"/>
      <c r="L67" s="14"/>
      <c r="M67" s="2"/>
      <c r="N67" s="2"/>
      <c r="O67" s="2"/>
      <c r="P67" s="2"/>
      <c r="Q67" s="2"/>
      <c r="R67" s="2"/>
      <c r="S67" s="2"/>
      <c r="T67" s="2"/>
    </row>
    <row r="68" spans="1:20" s="3" customFormat="1" ht="20.25">
      <c r="A68" s="86"/>
      <c r="B68" s="87"/>
      <c r="C68" s="88"/>
      <c r="D68" s="89"/>
      <c r="E68" s="89"/>
      <c r="F68" s="89"/>
      <c r="G68" s="102">
        <f t="shared" si="11"/>
        <v>0</v>
      </c>
      <c r="H68" s="78">
        <f t="shared" si="12"/>
        <v>0</v>
      </c>
      <c r="I68" s="76">
        <f t="shared" si="13"/>
        <v>0</v>
      </c>
      <c r="J68" s="91"/>
      <c r="K68" s="14"/>
      <c r="L68" s="14"/>
      <c r="M68" s="2"/>
      <c r="N68" s="2"/>
      <c r="O68" s="2"/>
      <c r="P68" s="2"/>
      <c r="Q68" s="2"/>
      <c r="R68" s="2"/>
      <c r="S68" s="2"/>
      <c r="T68" s="2"/>
    </row>
    <row r="69" spans="1:20" s="3" customFormat="1" ht="20.25">
      <c r="A69" s="92" t="s">
        <v>146</v>
      </c>
      <c r="B69" s="87"/>
      <c r="C69" s="88"/>
      <c r="D69" s="89"/>
      <c r="E69" s="89"/>
      <c r="F69" s="89"/>
      <c r="G69" s="102">
        <f t="shared" si="11"/>
        <v>0</v>
      </c>
      <c r="H69" s="78">
        <f t="shared" si="12"/>
        <v>0</v>
      </c>
      <c r="I69" s="76">
        <f t="shared" si="13"/>
        <v>0</v>
      </c>
      <c r="J69" s="91"/>
      <c r="K69" s="14"/>
      <c r="L69" s="14"/>
      <c r="M69" s="2"/>
      <c r="N69" s="2"/>
      <c r="O69" s="2"/>
      <c r="P69" s="2"/>
      <c r="Q69" s="2"/>
      <c r="R69" s="2"/>
      <c r="S69" s="2"/>
      <c r="T69" s="2"/>
    </row>
    <row r="70" spans="1:20" s="3" customFormat="1" ht="40.5">
      <c r="A70" s="86" t="s">
        <v>147</v>
      </c>
      <c r="B70" s="160"/>
      <c r="C70" s="88">
        <v>180</v>
      </c>
      <c r="D70" s="167"/>
      <c r="E70" s="167"/>
      <c r="F70" s="89">
        <v>4</v>
      </c>
      <c r="G70" s="102">
        <f t="shared" si="11"/>
        <v>1.3333333333333333</v>
      </c>
      <c r="H70" s="78">
        <f t="shared" si="12"/>
        <v>240</v>
      </c>
      <c r="I70" s="76">
        <f t="shared" si="13"/>
        <v>2.4844720496894411E-3</v>
      </c>
      <c r="J70" s="91"/>
      <c r="K70" s="14"/>
      <c r="L70" s="14"/>
      <c r="M70" s="2"/>
      <c r="N70" s="2"/>
      <c r="O70" s="2"/>
      <c r="P70" s="2"/>
      <c r="Q70" s="2"/>
      <c r="R70" s="2"/>
      <c r="S70" s="2"/>
      <c r="T70" s="2"/>
    </row>
    <row r="71" spans="1:20" s="3" customFormat="1" ht="20.25">
      <c r="A71" s="86" t="s">
        <v>148</v>
      </c>
      <c r="B71" s="160"/>
      <c r="C71" s="88">
        <v>180</v>
      </c>
      <c r="D71" s="167"/>
      <c r="E71" s="167"/>
      <c r="F71" s="89">
        <v>12</v>
      </c>
      <c r="G71" s="102">
        <f t="shared" si="5"/>
        <v>4</v>
      </c>
      <c r="H71" s="78">
        <f t="shared" si="6"/>
        <v>720</v>
      </c>
      <c r="I71" s="76">
        <f t="shared" si="7"/>
        <v>7.4534161490683228E-3</v>
      </c>
      <c r="J71" s="91"/>
      <c r="K71" s="14"/>
      <c r="L71" s="14"/>
      <c r="M71" s="2"/>
      <c r="N71" s="2"/>
      <c r="O71" s="2"/>
      <c r="P71" s="2"/>
      <c r="Q71" s="2"/>
      <c r="R71" s="2"/>
      <c r="S71" s="2"/>
      <c r="T71" s="2"/>
    </row>
    <row r="72" spans="1:20" s="3" customFormat="1" ht="20.25">
      <c r="A72" s="86" t="s">
        <v>149</v>
      </c>
      <c r="B72" s="160"/>
      <c r="C72" s="88"/>
      <c r="D72" s="167"/>
      <c r="E72" s="167"/>
      <c r="F72" s="89"/>
      <c r="G72" s="108"/>
      <c r="H72" s="89"/>
      <c r="I72" s="90"/>
      <c r="J72" s="91"/>
      <c r="K72" s="14"/>
      <c r="L72" s="14"/>
      <c r="M72" s="2"/>
      <c r="N72" s="2"/>
      <c r="O72" s="2"/>
      <c r="P72" s="2"/>
      <c r="Q72" s="2"/>
      <c r="R72" s="2"/>
      <c r="S72" s="2"/>
      <c r="T72" s="2"/>
    </row>
    <row r="73" spans="1:20" s="3" customFormat="1" ht="20.25">
      <c r="A73" s="86" t="s">
        <v>150</v>
      </c>
      <c r="B73" s="160"/>
      <c r="C73" s="88">
        <v>10.199999999999999</v>
      </c>
      <c r="D73" s="167"/>
      <c r="E73" s="167"/>
      <c r="F73" s="89">
        <v>720</v>
      </c>
      <c r="G73" s="102">
        <f>+(D73+E73+F73)/3</f>
        <v>240</v>
      </c>
      <c r="H73" s="78">
        <f>+G73*C73</f>
        <v>2448</v>
      </c>
      <c r="I73" s="76">
        <f>+H73/96600</f>
        <v>2.5341614906832299E-2</v>
      </c>
      <c r="J73" s="91"/>
      <c r="K73" s="14"/>
      <c r="L73" s="14"/>
      <c r="M73" s="2"/>
      <c r="N73" s="2"/>
      <c r="O73" s="2"/>
      <c r="P73" s="2"/>
      <c r="Q73" s="2"/>
      <c r="R73" s="2"/>
      <c r="S73" s="2"/>
      <c r="T73" s="2"/>
    </row>
    <row r="74" spans="1:20" s="3" customFormat="1" ht="20.25">
      <c r="A74" s="29" t="s">
        <v>151</v>
      </c>
      <c r="B74" s="161"/>
      <c r="C74" s="31">
        <v>60</v>
      </c>
      <c r="D74" s="168"/>
      <c r="E74" s="168"/>
      <c r="F74" s="79">
        <v>60</v>
      </c>
      <c r="G74" s="110">
        <f>+(D74+E74+F74)/3</f>
        <v>20</v>
      </c>
      <c r="H74" s="111">
        <f>+G74*C74</f>
        <v>1200</v>
      </c>
      <c r="I74" s="112">
        <f>+H74/96600</f>
        <v>1.2422360248447204E-2</v>
      </c>
      <c r="J74" s="35"/>
      <c r="K74" s="14"/>
      <c r="L74" s="14"/>
      <c r="M74" s="2"/>
      <c r="N74" s="2"/>
      <c r="O74" s="2"/>
      <c r="P74" s="2"/>
      <c r="Q74" s="2"/>
      <c r="R74" s="2"/>
      <c r="S74" s="2"/>
      <c r="T74" s="2"/>
    </row>
    <row r="75" spans="1:20" s="3" customFormat="1" ht="24.95" customHeight="1">
      <c r="A75" s="94"/>
      <c r="B75" s="14"/>
      <c r="C75" s="37"/>
      <c r="D75" s="37"/>
      <c r="E75" s="37"/>
      <c r="F75" s="94"/>
      <c r="G75" s="1" t="s">
        <v>3</v>
      </c>
      <c r="H75" s="81">
        <f>SUM(H10:H74)</f>
        <v>654355</v>
      </c>
      <c r="I75" s="82">
        <f>SUM(I10:I74)</f>
        <v>6.7738612836438898</v>
      </c>
      <c r="J75" s="38"/>
      <c r="K75" s="33"/>
      <c r="L75" s="33"/>
      <c r="M75" s="2"/>
      <c r="N75" s="2"/>
      <c r="O75" s="2"/>
      <c r="P75" s="2"/>
      <c r="Q75" s="2"/>
      <c r="R75" s="2"/>
      <c r="S75" s="2"/>
      <c r="T75" s="2"/>
    </row>
    <row r="76" spans="1:20" s="3" customFormat="1" ht="24.95" customHeight="1">
      <c r="A76" s="4"/>
      <c r="B76" s="34"/>
      <c r="C76" s="34"/>
      <c r="D76" s="34"/>
      <c r="E76" s="34"/>
      <c r="F76" s="34"/>
      <c r="G76" s="34"/>
      <c r="H76" s="34"/>
      <c r="I76" s="34"/>
      <c r="J76" s="27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s="39" customFormat="1" ht="24">
      <c r="A77" s="40"/>
      <c r="B77" s="41"/>
      <c r="C77" s="42"/>
      <c r="D77" s="41"/>
      <c r="E77" s="41"/>
      <c r="F77" s="43"/>
      <c r="G77" s="44"/>
      <c r="H77" s="44"/>
    </row>
    <row r="78" spans="1:20" s="39" customFormat="1" ht="42" customHeight="1">
      <c r="A78"/>
      <c r="B78" s="120" t="s">
        <v>6</v>
      </c>
      <c r="C78" s="121" t="s">
        <v>303</v>
      </c>
      <c r="D78" s="142" t="s">
        <v>8</v>
      </c>
      <c r="E78" s="142"/>
      <c r="F78"/>
      <c r="G78"/>
      <c r="H78"/>
    </row>
    <row r="79" spans="1:20" s="39" customFormat="1" ht="42" customHeight="1">
      <c r="A79"/>
      <c r="B79" s="118"/>
      <c r="C79" s="119">
        <v>12</v>
      </c>
      <c r="D79" s="143"/>
      <c r="E79" s="129"/>
      <c r="F79"/>
      <c r="G79"/>
      <c r="H79"/>
    </row>
    <row r="80" spans="1:20" s="39" customFormat="1" ht="14.25">
      <c r="A80"/>
      <c r="B80"/>
      <c r="C80"/>
      <c r="D80"/>
      <c r="E80"/>
      <c r="F80"/>
      <c r="G80"/>
      <c r="H80"/>
    </row>
    <row r="81" spans="1:8" s="39" customFormat="1" ht="14.25">
      <c r="A81"/>
      <c r="B81"/>
      <c r="C81"/>
      <c r="D81"/>
      <c r="E81"/>
      <c r="F81"/>
      <c r="G81"/>
      <c r="H81"/>
    </row>
    <row r="82" spans="1:8" s="39" customFormat="1" ht="14.25">
      <c r="A82"/>
      <c r="B82"/>
      <c r="C82"/>
      <c r="D82"/>
      <c r="E82"/>
      <c r="F82"/>
      <c r="G82"/>
      <c r="H82"/>
    </row>
    <row r="83" spans="1:8" s="39" customFormat="1" ht="14.25">
      <c r="A83"/>
      <c r="B83"/>
      <c r="C83"/>
      <c r="D83"/>
      <c r="E83"/>
      <c r="F83"/>
      <c r="G83"/>
      <c r="H83"/>
    </row>
    <row r="84" spans="1:8" s="39" customFormat="1" ht="14.25">
      <c r="A84"/>
      <c r="B84"/>
      <c r="C84"/>
      <c r="D84"/>
      <c r="E84"/>
      <c r="F84"/>
      <c r="G84"/>
      <c r="H84"/>
    </row>
    <row r="85" spans="1:8" s="39" customFormat="1" ht="14.25">
      <c r="A85"/>
      <c r="B85"/>
      <c r="C85"/>
      <c r="D85"/>
      <c r="E85"/>
      <c r="F85"/>
      <c r="G85"/>
      <c r="H85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78:E78"/>
    <mergeCell ref="D79:E79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6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 tint="0.499984740745262"/>
    <pageSetUpPr fitToPage="1"/>
  </sheetPr>
  <dimension ref="A1:BD51"/>
  <sheetViews>
    <sheetView topLeftCell="A4" workbookViewId="0">
      <selection activeCell="A20" sqref="A20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6">
        <v>2557</v>
      </c>
      <c r="E8" s="96">
        <v>2558</v>
      </c>
      <c r="F8" s="96">
        <v>2559</v>
      </c>
      <c r="G8" s="95" t="s">
        <v>25</v>
      </c>
      <c r="H8" s="132"/>
      <c r="I8" s="140"/>
      <c r="J8" s="13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153</v>
      </c>
      <c r="B10" s="154"/>
      <c r="C10" s="159"/>
      <c r="D10" s="101">
        <v>4551</v>
      </c>
      <c r="E10" s="101">
        <v>5034</v>
      </c>
      <c r="F10" s="101">
        <v>5389</v>
      </c>
      <c r="G10" s="102">
        <f>+(D10+E10+F10)/3</f>
        <v>4991.333333333333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154</v>
      </c>
      <c r="B11" s="154"/>
      <c r="C11" s="159"/>
      <c r="D11" s="101">
        <v>1549</v>
      </c>
      <c r="E11" s="101">
        <v>1561</v>
      </c>
      <c r="F11" s="101">
        <v>1694</v>
      </c>
      <c r="G11" s="102">
        <f t="shared" ref="G11:G25" si="0">+(D11+E11+F11)/3</f>
        <v>1601.3333333333333</v>
      </c>
      <c r="H11" s="78">
        <f t="shared" ref="H11:H25" si="1">+G11*C11</f>
        <v>0</v>
      </c>
      <c r="I11" s="76">
        <f t="shared" ref="I11:I37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155</v>
      </c>
      <c r="B12" s="154"/>
      <c r="C12" s="159"/>
      <c r="D12" s="105">
        <v>3043</v>
      </c>
      <c r="E12" s="101">
        <v>3108</v>
      </c>
      <c r="F12" s="101">
        <v>3672</v>
      </c>
      <c r="G12" s="102">
        <f t="shared" si="0"/>
        <v>3274.3333333333335</v>
      </c>
      <c r="H12" s="84">
        <f t="shared" si="1"/>
        <v>0</v>
      </c>
      <c r="I12" s="76">
        <f t="shared" si="2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156</v>
      </c>
      <c r="B13" s="154"/>
      <c r="C13" s="159"/>
      <c r="D13" s="105">
        <v>1995</v>
      </c>
      <c r="E13" s="101">
        <v>2142</v>
      </c>
      <c r="F13" s="101">
        <v>1976</v>
      </c>
      <c r="G13" s="102">
        <f t="shared" si="0"/>
        <v>2037.6666666666667</v>
      </c>
      <c r="H13" s="78">
        <f t="shared" si="1"/>
        <v>0</v>
      </c>
      <c r="I13" s="76">
        <f t="shared" si="2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 t="s">
        <v>157</v>
      </c>
      <c r="B14" s="154"/>
      <c r="C14" s="159"/>
      <c r="D14" s="105">
        <v>195</v>
      </c>
      <c r="E14" s="101">
        <v>216</v>
      </c>
      <c r="F14" s="101">
        <v>178</v>
      </c>
      <c r="G14" s="102">
        <f t="shared" si="0"/>
        <v>196.33333333333334</v>
      </c>
      <c r="H14" s="84">
        <f t="shared" si="1"/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40.5">
      <c r="A15" s="15" t="s">
        <v>158</v>
      </c>
      <c r="B15" s="154"/>
      <c r="C15" s="159"/>
      <c r="D15" s="105">
        <v>628</v>
      </c>
      <c r="E15" s="101">
        <v>667</v>
      </c>
      <c r="F15" s="101">
        <v>958</v>
      </c>
      <c r="G15" s="102">
        <f t="shared" si="0"/>
        <v>751</v>
      </c>
      <c r="H15" s="78">
        <f t="shared" si="1"/>
        <v>0</v>
      </c>
      <c r="I15" s="76">
        <f t="shared" si="2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 t="s">
        <v>159</v>
      </c>
      <c r="B16" s="154"/>
      <c r="C16" s="159"/>
      <c r="D16" s="105">
        <v>28</v>
      </c>
      <c r="E16" s="101">
        <v>47</v>
      </c>
      <c r="F16" s="101">
        <v>44</v>
      </c>
      <c r="G16" s="102">
        <f t="shared" si="0"/>
        <v>39.666666666666664</v>
      </c>
      <c r="H16" s="84">
        <f t="shared" si="1"/>
        <v>0</v>
      </c>
      <c r="I16" s="76">
        <f t="shared" si="2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 t="s">
        <v>160</v>
      </c>
      <c r="B17" s="154"/>
      <c r="C17" s="159"/>
      <c r="D17" s="105">
        <v>211</v>
      </c>
      <c r="E17" s="101">
        <v>415</v>
      </c>
      <c r="F17" s="101">
        <v>228</v>
      </c>
      <c r="G17" s="102">
        <f t="shared" si="0"/>
        <v>284.66666666666669</v>
      </c>
      <c r="H17" s="78">
        <f t="shared" si="1"/>
        <v>0</v>
      </c>
      <c r="I17" s="76">
        <f t="shared" si="2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si="0"/>
        <v>0</v>
      </c>
      <c r="H18" s="84">
        <f t="shared" si="1"/>
        <v>0</v>
      </c>
      <c r="I18" s="76">
        <f t="shared" si="2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0"/>
        <v>0</v>
      </c>
      <c r="H19" s="78">
        <f t="shared" si="1"/>
        <v>0</v>
      </c>
      <c r="I19" s="76">
        <f t="shared" si="2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0"/>
        <v>0</v>
      </c>
      <c r="H20" s="84">
        <f t="shared" si="1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105"/>
      <c r="E21" s="101"/>
      <c r="F21" s="101"/>
      <c r="G21" s="102">
        <f t="shared" si="0"/>
        <v>0</v>
      </c>
      <c r="H21" s="78">
        <f t="shared" si="1"/>
        <v>0</v>
      </c>
      <c r="I21" s="76">
        <f t="shared" si="2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0"/>
        <v>0</v>
      </c>
      <c r="H22" s="84">
        <f t="shared" si="1"/>
        <v>0</v>
      </c>
      <c r="I22" s="76">
        <f t="shared" si="2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85"/>
      <c r="B23" s="16"/>
      <c r="C23" s="17"/>
      <c r="D23" s="105"/>
      <c r="E23" s="101"/>
      <c r="F23" s="101"/>
      <c r="G23" s="102">
        <f t="shared" si="0"/>
        <v>0</v>
      </c>
      <c r="H23" s="78">
        <f t="shared" si="1"/>
        <v>0</v>
      </c>
      <c r="I23" s="76">
        <f t="shared" si="2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0"/>
        <v>0</v>
      </c>
      <c r="H24" s="84">
        <f t="shared" si="1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0"/>
        <v>0</v>
      </c>
      <c r="H25" s="78">
        <f t="shared" si="1"/>
        <v>0</v>
      </c>
      <c r="I25" s="76">
        <f t="shared" si="2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ref="G26:G37" si="3">+(D26+E26+F26)/3</f>
        <v>0</v>
      </c>
      <c r="H26" s="78">
        <f t="shared" ref="H26:H37" si="4">+G26*C26</f>
        <v>0</v>
      </c>
      <c r="I26" s="76">
        <f t="shared" si="2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3"/>
        <v>0</v>
      </c>
      <c r="H27" s="78">
        <f t="shared" si="4"/>
        <v>0</v>
      </c>
      <c r="I27" s="76">
        <f t="shared" si="2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3"/>
        <v>0</v>
      </c>
      <c r="H28" s="78">
        <f t="shared" si="4"/>
        <v>0</v>
      </c>
      <c r="I28" s="76">
        <f t="shared" si="2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3"/>
        <v>0</v>
      </c>
      <c r="H29" s="78">
        <f t="shared" si="4"/>
        <v>0</v>
      </c>
      <c r="I29" s="76">
        <f t="shared" si="2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3"/>
        <v>0</v>
      </c>
      <c r="H30" s="78">
        <f t="shared" si="4"/>
        <v>0</v>
      </c>
      <c r="I30" s="76">
        <f t="shared" si="2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3"/>
        <v>0</v>
      </c>
      <c r="H31" s="78">
        <f t="shared" si="4"/>
        <v>0</v>
      </c>
      <c r="I31" s="76">
        <f t="shared" si="2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3"/>
        <v>0</v>
      </c>
      <c r="H32" s="78">
        <f t="shared" si="4"/>
        <v>0</v>
      </c>
      <c r="I32" s="76">
        <f t="shared" si="2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3"/>
        <v>0</v>
      </c>
      <c r="H33" s="78">
        <f t="shared" si="4"/>
        <v>0</v>
      </c>
      <c r="I33" s="76">
        <f t="shared" si="2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3"/>
        <v>0</v>
      </c>
      <c r="H34" s="78">
        <f t="shared" si="4"/>
        <v>0</v>
      </c>
      <c r="I34" s="76">
        <f t="shared" si="2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3"/>
        <v>0</v>
      </c>
      <c r="H35" s="78">
        <f t="shared" si="4"/>
        <v>0</v>
      </c>
      <c r="I35" s="76">
        <f t="shared" si="2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3"/>
        <v>0</v>
      </c>
      <c r="H36" s="78">
        <f t="shared" si="4"/>
        <v>0</v>
      </c>
      <c r="I36" s="76">
        <f t="shared" si="2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3"/>
        <v>0</v>
      </c>
      <c r="H37" s="78">
        <f t="shared" si="4"/>
        <v>0</v>
      </c>
      <c r="I37" s="76">
        <f t="shared" si="2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94"/>
      <c r="B40" s="14"/>
      <c r="C40" s="37"/>
      <c r="D40" s="37"/>
      <c r="E40" s="37"/>
      <c r="F40" s="94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9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43:E43"/>
    <mergeCell ref="D44:E44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 tint="-0.499984740745262"/>
    <pageSetUpPr fitToPage="1"/>
  </sheetPr>
  <dimension ref="A1:BD50"/>
  <sheetViews>
    <sheetView workbookViewId="0">
      <selection activeCell="A16" sqref="A16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161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6">
        <v>2557</v>
      </c>
      <c r="E8" s="96">
        <v>2558</v>
      </c>
      <c r="F8" s="96">
        <v>2559</v>
      </c>
      <c r="G8" s="95" t="s">
        <v>25</v>
      </c>
      <c r="H8" s="132"/>
      <c r="I8" s="140"/>
      <c r="J8" s="13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162</v>
      </c>
      <c r="B10" s="154"/>
      <c r="C10" s="159"/>
      <c r="D10" s="163"/>
      <c r="E10" s="163"/>
      <c r="F10" s="163"/>
      <c r="G10" s="102">
        <v>130</v>
      </c>
      <c r="H10" s="84">
        <f>+G10*C10</f>
        <v>0</v>
      </c>
      <c r="I10" s="76">
        <f>+H10/96600</f>
        <v>0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40.5">
      <c r="A11" s="15" t="s">
        <v>163</v>
      </c>
      <c r="B11" s="154"/>
      <c r="C11" s="159"/>
      <c r="D11" s="163"/>
      <c r="E11" s="163"/>
      <c r="F11" s="163"/>
      <c r="G11" s="102">
        <v>14</v>
      </c>
      <c r="H11" s="78">
        <f t="shared" ref="H11:H37" si="0">+G11*C11</f>
        <v>0</v>
      </c>
      <c r="I11" s="76">
        <f t="shared" ref="I11:I37" si="1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164</v>
      </c>
      <c r="B12" s="154"/>
      <c r="C12" s="159"/>
      <c r="D12" s="162"/>
      <c r="E12" s="163"/>
      <c r="F12" s="163"/>
      <c r="G12" s="102">
        <v>50</v>
      </c>
      <c r="H12" s="84">
        <f t="shared" si="0"/>
        <v>0</v>
      </c>
      <c r="I12" s="76">
        <f t="shared" si="1"/>
        <v>0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165</v>
      </c>
      <c r="B13" s="154"/>
      <c r="C13" s="159"/>
      <c r="D13" s="162"/>
      <c r="E13" s="163"/>
      <c r="F13" s="163"/>
      <c r="G13" s="102">
        <v>40000</v>
      </c>
      <c r="H13" s="78">
        <f t="shared" si="0"/>
        <v>0</v>
      </c>
      <c r="I13" s="76">
        <f t="shared" si="1"/>
        <v>0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/>
      <c r="B14" s="16"/>
      <c r="C14" s="17"/>
      <c r="D14" s="105"/>
      <c r="E14" s="101"/>
      <c r="F14" s="101"/>
      <c r="G14" s="102">
        <f t="shared" ref="G14:G37" si="2">+(D14+E14+F14)/3</f>
        <v>0</v>
      </c>
      <c r="H14" s="84">
        <f t="shared" si="0"/>
        <v>0</v>
      </c>
      <c r="I14" s="76">
        <f t="shared" si="1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20.25">
      <c r="A15" s="15"/>
      <c r="B15" s="16"/>
      <c r="C15" s="17"/>
      <c r="D15" s="105"/>
      <c r="E15" s="101"/>
      <c r="F15" s="101"/>
      <c r="G15" s="102">
        <f t="shared" si="2"/>
        <v>0</v>
      </c>
      <c r="H15" s="78">
        <f t="shared" si="0"/>
        <v>0</v>
      </c>
      <c r="I15" s="76">
        <f t="shared" si="1"/>
        <v>0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20.25">
      <c r="A16" s="15"/>
      <c r="B16" s="16"/>
      <c r="C16" s="17"/>
      <c r="D16" s="105"/>
      <c r="E16" s="101"/>
      <c r="F16" s="101"/>
      <c r="G16" s="102">
        <f t="shared" si="2"/>
        <v>0</v>
      </c>
      <c r="H16" s="84">
        <f t="shared" si="0"/>
        <v>0</v>
      </c>
      <c r="I16" s="76">
        <f t="shared" si="1"/>
        <v>0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/>
      <c r="B17" s="16"/>
      <c r="C17" s="17"/>
      <c r="D17" s="105"/>
      <c r="E17" s="101"/>
      <c r="F17" s="101"/>
      <c r="G17" s="102">
        <f t="shared" si="2"/>
        <v>0</v>
      </c>
      <c r="H17" s="78">
        <f t="shared" si="0"/>
        <v>0</v>
      </c>
      <c r="I17" s="76">
        <f t="shared" si="1"/>
        <v>0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20.25">
      <c r="A18" s="15"/>
      <c r="B18" s="16"/>
      <c r="C18" s="17"/>
      <c r="D18" s="105"/>
      <c r="E18" s="101"/>
      <c r="F18" s="101"/>
      <c r="G18" s="102">
        <f t="shared" si="2"/>
        <v>0</v>
      </c>
      <c r="H18" s="84">
        <f t="shared" si="0"/>
        <v>0</v>
      </c>
      <c r="I18" s="76">
        <f t="shared" si="1"/>
        <v>0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/>
      <c r="B19" s="16"/>
      <c r="C19" s="17"/>
      <c r="D19" s="105"/>
      <c r="E19" s="101"/>
      <c r="F19" s="101"/>
      <c r="G19" s="102">
        <f t="shared" si="2"/>
        <v>0</v>
      </c>
      <c r="H19" s="78">
        <f t="shared" si="0"/>
        <v>0</v>
      </c>
      <c r="I19" s="76">
        <f t="shared" si="1"/>
        <v>0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/>
      <c r="B20" s="16"/>
      <c r="C20" s="17"/>
      <c r="D20" s="105"/>
      <c r="E20" s="101"/>
      <c r="F20" s="101"/>
      <c r="G20" s="102">
        <f t="shared" si="2"/>
        <v>0</v>
      </c>
      <c r="H20" s="84">
        <f t="shared" si="0"/>
        <v>0</v>
      </c>
      <c r="I20" s="76">
        <f t="shared" si="1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/>
      <c r="B21" s="16"/>
      <c r="C21" s="17"/>
      <c r="D21" s="105"/>
      <c r="E21" s="101"/>
      <c r="F21" s="101"/>
      <c r="G21" s="102">
        <f t="shared" si="2"/>
        <v>0</v>
      </c>
      <c r="H21" s="78">
        <f t="shared" si="0"/>
        <v>0</v>
      </c>
      <c r="I21" s="76">
        <f t="shared" si="1"/>
        <v>0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/>
      <c r="B22" s="16"/>
      <c r="C22" s="17"/>
      <c r="D22" s="105"/>
      <c r="E22" s="101"/>
      <c r="F22" s="101"/>
      <c r="G22" s="102">
        <f t="shared" si="2"/>
        <v>0</v>
      </c>
      <c r="H22" s="84">
        <f t="shared" si="0"/>
        <v>0</v>
      </c>
      <c r="I22" s="76">
        <f t="shared" si="1"/>
        <v>0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20.25">
      <c r="A23" s="85"/>
      <c r="B23" s="16"/>
      <c r="C23" s="17"/>
      <c r="D23" s="105"/>
      <c r="E23" s="101"/>
      <c r="F23" s="101"/>
      <c r="G23" s="102">
        <f t="shared" si="2"/>
        <v>0</v>
      </c>
      <c r="H23" s="78">
        <f t="shared" si="0"/>
        <v>0</v>
      </c>
      <c r="I23" s="76">
        <f t="shared" si="1"/>
        <v>0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/>
      <c r="B24" s="16"/>
      <c r="C24" s="17"/>
      <c r="D24" s="105"/>
      <c r="E24" s="101"/>
      <c r="F24" s="101"/>
      <c r="G24" s="102">
        <f t="shared" si="2"/>
        <v>0</v>
      </c>
      <c r="H24" s="84">
        <f t="shared" si="0"/>
        <v>0</v>
      </c>
      <c r="I24" s="76">
        <f t="shared" si="1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/>
      <c r="B25" s="16"/>
      <c r="C25" s="17"/>
      <c r="D25" s="105"/>
      <c r="E25" s="101"/>
      <c r="F25" s="101"/>
      <c r="G25" s="102">
        <f t="shared" si="2"/>
        <v>0</v>
      </c>
      <c r="H25" s="78">
        <f t="shared" si="0"/>
        <v>0</v>
      </c>
      <c r="I25" s="76">
        <f t="shared" si="1"/>
        <v>0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/>
      <c r="B26" s="16"/>
      <c r="C26" s="17"/>
      <c r="D26" s="105"/>
      <c r="E26" s="101"/>
      <c r="F26" s="101"/>
      <c r="G26" s="102">
        <f t="shared" si="2"/>
        <v>0</v>
      </c>
      <c r="H26" s="78">
        <f t="shared" si="0"/>
        <v>0</v>
      </c>
      <c r="I26" s="76">
        <f t="shared" si="1"/>
        <v>0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/>
      <c r="B27" s="16"/>
      <c r="C27" s="17"/>
      <c r="D27" s="105"/>
      <c r="E27" s="101"/>
      <c r="F27" s="101"/>
      <c r="G27" s="102">
        <f t="shared" si="2"/>
        <v>0</v>
      </c>
      <c r="H27" s="78">
        <f t="shared" si="0"/>
        <v>0</v>
      </c>
      <c r="I27" s="76">
        <f t="shared" si="1"/>
        <v>0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/>
      <c r="B28" s="16"/>
      <c r="C28" s="17"/>
      <c r="D28" s="105"/>
      <c r="E28" s="101"/>
      <c r="F28" s="101"/>
      <c r="G28" s="102">
        <f t="shared" si="2"/>
        <v>0</v>
      </c>
      <c r="H28" s="78">
        <f t="shared" si="0"/>
        <v>0</v>
      </c>
      <c r="I28" s="76">
        <f t="shared" si="1"/>
        <v>0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ht="20.25">
      <c r="A29" s="15"/>
      <c r="B29" s="16"/>
      <c r="C29" s="17"/>
      <c r="D29" s="105"/>
      <c r="E29" s="101"/>
      <c r="F29" s="101"/>
      <c r="G29" s="102">
        <f t="shared" si="2"/>
        <v>0</v>
      </c>
      <c r="H29" s="78">
        <f t="shared" si="0"/>
        <v>0</v>
      </c>
      <c r="I29" s="76">
        <f t="shared" si="1"/>
        <v>0</v>
      </c>
      <c r="J29" s="20"/>
      <c r="K29" s="14"/>
      <c r="L29" s="14"/>
      <c r="M29" s="14"/>
      <c r="N29" s="14"/>
      <c r="O29" s="14"/>
      <c r="P29" s="14"/>
      <c r="Q29" s="14"/>
      <c r="R29" s="14"/>
      <c r="U29" s="2"/>
      <c r="V29" s="2"/>
      <c r="W29" s="2"/>
      <c r="X29" s="2"/>
      <c r="Y29" s="2"/>
      <c r="Z29" s="2"/>
    </row>
    <row r="30" spans="1:26" ht="20.25">
      <c r="A30" s="15"/>
      <c r="B30" s="16"/>
      <c r="C30" s="17"/>
      <c r="D30" s="105"/>
      <c r="E30" s="101"/>
      <c r="F30" s="101"/>
      <c r="G30" s="102">
        <f t="shared" si="2"/>
        <v>0</v>
      </c>
      <c r="H30" s="78">
        <f t="shared" si="0"/>
        <v>0</v>
      </c>
      <c r="I30" s="76">
        <f t="shared" si="1"/>
        <v>0</v>
      </c>
      <c r="J30" s="20"/>
      <c r="K30" s="14"/>
      <c r="L30" s="14"/>
      <c r="M30" s="14"/>
      <c r="N30" s="14"/>
      <c r="O30" s="14"/>
      <c r="P30" s="14"/>
      <c r="Q30" s="14"/>
      <c r="R30" s="14"/>
      <c r="U30" s="2"/>
      <c r="V30" s="2"/>
      <c r="W30" s="2"/>
      <c r="X30" s="2"/>
      <c r="Y30" s="2"/>
      <c r="Z30" s="2"/>
    </row>
    <row r="31" spans="1:26" ht="20.25">
      <c r="A31" s="15"/>
      <c r="B31" s="16"/>
      <c r="C31" s="17"/>
      <c r="D31" s="105"/>
      <c r="E31" s="101"/>
      <c r="F31" s="101"/>
      <c r="G31" s="102">
        <f t="shared" si="2"/>
        <v>0</v>
      </c>
      <c r="H31" s="78">
        <f t="shared" si="0"/>
        <v>0</v>
      </c>
      <c r="I31" s="76">
        <f t="shared" si="1"/>
        <v>0</v>
      </c>
      <c r="J31" s="20"/>
      <c r="K31" s="14"/>
      <c r="L31" s="14"/>
      <c r="M31" s="14"/>
      <c r="N31" s="14"/>
      <c r="O31" s="14"/>
      <c r="P31" s="14"/>
      <c r="Q31" s="14"/>
      <c r="R31" s="14"/>
      <c r="U31" s="2"/>
      <c r="V31" s="2"/>
      <c r="W31" s="2"/>
      <c r="X31" s="2"/>
      <c r="Y31" s="2"/>
      <c r="Z31" s="2"/>
    </row>
    <row r="32" spans="1:26" ht="20.25">
      <c r="A32" s="22"/>
      <c r="B32" s="23"/>
      <c r="C32" s="17"/>
      <c r="D32" s="105"/>
      <c r="E32" s="101"/>
      <c r="F32" s="101"/>
      <c r="G32" s="102">
        <f t="shared" si="2"/>
        <v>0</v>
      </c>
      <c r="H32" s="78">
        <f t="shared" si="0"/>
        <v>0</v>
      </c>
      <c r="I32" s="76">
        <f t="shared" si="1"/>
        <v>0</v>
      </c>
      <c r="J32" s="20"/>
      <c r="K32" s="14"/>
      <c r="L32" s="14"/>
      <c r="M32" s="14"/>
      <c r="N32" s="14"/>
      <c r="O32" s="14"/>
      <c r="P32" s="14"/>
      <c r="Q32" s="14"/>
      <c r="R32" s="14"/>
      <c r="U32" s="2"/>
      <c r="V32" s="2"/>
      <c r="W32" s="2"/>
      <c r="X32" s="2"/>
      <c r="Y32" s="2"/>
      <c r="Z32" s="2"/>
    </row>
    <row r="33" spans="1:26" ht="20.25">
      <c r="A33" s="22"/>
      <c r="B33" s="23"/>
      <c r="C33" s="17"/>
      <c r="D33" s="105"/>
      <c r="E33" s="101"/>
      <c r="F33" s="101"/>
      <c r="G33" s="102">
        <f t="shared" si="2"/>
        <v>0</v>
      </c>
      <c r="H33" s="78">
        <f t="shared" si="0"/>
        <v>0</v>
      </c>
      <c r="I33" s="76">
        <f t="shared" si="1"/>
        <v>0</v>
      </c>
      <c r="J33" s="20"/>
      <c r="K33" s="14"/>
      <c r="L33" s="14"/>
      <c r="M33" s="14"/>
      <c r="N33" s="14"/>
      <c r="O33" s="14"/>
      <c r="P33" s="14"/>
      <c r="Q33" s="14"/>
      <c r="R33" s="14"/>
      <c r="U33" s="2"/>
      <c r="V33" s="2"/>
      <c r="W33" s="2"/>
      <c r="X33" s="2"/>
      <c r="Y33" s="2"/>
      <c r="Z33" s="2"/>
    </row>
    <row r="34" spans="1:26" ht="20.25">
      <c r="A34" s="22"/>
      <c r="B34" s="23"/>
      <c r="C34" s="17"/>
      <c r="D34" s="106"/>
      <c r="E34" s="107"/>
      <c r="F34" s="107"/>
      <c r="G34" s="102">
        <f t="shared" si="2"/>
        <v>0</v>
      </c>
      <c r="H34" s="78">
        <f t="shared" si="0"/>
        <v>0</v>
      </c>
      <c r="I34" s="76">
        <f t="shared" si="1"/>
        <v>0</v>
      </c>
      <c r="J34" s="20"/>
      <c r="K34" s="14"/>
      <c r="L34" s="14"/>
      <c r="M34" s="14"/>
      <c r="N34" s="14"/>
      <c r="O34" s="14"/>
      <c r="P34" s="14"/>
      <c r="Q34" s="14"/>
      <c r="R34" s="14"/>
      <c r="U34" s="2"/>
      <c r="V34" s="2"/>
      <c r="W34" s="2"/>
      <c r="X34" s="2"/>
      <c r="Y34" s="2"/>
      <c r="Z34" s="2"/>
    </row>
    <row r="35" spans="1:26" ht="20.25">
      <c r="A35" s="22"/>
      <c r="B35" s="23"/>
      <c r="C35" s="17"/>
      <c r="D35" s="78"/>
      <c r="E35" s="78"/>
      <c r="F35" s="78"/>
      <c r="G35" s="102">
        <f t="shared" si="2"/>
        <v>0</v>
      </c>
      <c r="H35" s="78">
        <f t="shared" si="0"/>
        <v>0</v>
      </c>
      <c r="I35" s="76">
        <f t="shared" si="1"/>
        <v>0</v>
      </c>
      <c r="J35" s="26"/>
      <c r="K35" s="14"/>
      <c r="L35" s="14"/>
    </row>
    <row r="36" spans="1:26" ht="20.25">
      <c r="A36" s="22"/>
      <c r="B36" s="23"/>
      <c r="C36" s="17"/>
      <c r="D36" s="78"/>
      <c r="E36" s="78"/>
      <c r="F36" s="78"/>
      <c r="G36" s="102">
        <f t="shared" si="2"/>
        <v>0</v>
      </c>
      <c r="H36" s="78">
        <f t="shared" si="0"/>
        <v>0</v>
      </c>
      <c r="I36" s="76">
        <f t="shared" si="1"/>
        <v>0</v>
      </c>
      <c r="J36" s="26"/>
      <c r="K36" s="14"/>
      <c r="L36" s="14"/>
    </row>
    <row r="37" spans="1:26" ht="20.25">
      <c r="A37" s="22"/>
      <c r="B37" s="23"/>
      <c r="C37" s="17"/>
      <c r="D37" s="78"/>
      <c r="E37" s="78"/>
      <c r="F37" s="78"/>
      <c r="G37" s="102">
        <f t="shared" si="2"/>
        <v>0</v>
      </c>
      <c r="H37" s="78">
        <f t="shared" si="0"/>
        <v>0</v>
      </c>
      <c r="I37" s="76">
        <f t="shared" si="1"/>
        <v>0</v>
      </c>
      <c r="J37" s="26"/>
      <c r="K37" s="14"/>
      <c r="L37" s="14"/>
    </row>
    <row r="38" spans="1:26" ht="20.25">
      <c r="A38" s="28"/>
      <c r="B38" s="23"/>
      <c r="C38" s="17"/>
      <c r="D38" s="78"/>
      <c r="E38" s="78"/>
      <c r="F38" s="78"/>
      <c r="G38" s="102">
        <f>+(D38+E38+F38)/3</f>
        <v>0</v>
      </c>
      <c r="H38" s="78">
        <f>+G38*C38</f>
        <v>0</v>
      </c>
      <c r="I38" s="76">
        <f>+H38/96600</f>
        <v>0</v>
      </c>
      <c r="J38" s="26"/>
      <c r="K38" s="14"/>
      <c r="L38" s="14"/>
    </row>
    <row r="39" spans="1:26" ht="20.25">
      <c r="A39" s="29"/>
      <c r="B39" s="30"/>
      <c r="C39" s="31"/>
      <c r="D39" s="79"/>
      <c r="E39" s="79"/>
      <c r="F39" s="79"/>
      <c r="G39" s="103">
        <f>+(D39+E39+F39)/3</f>
        <v>0</v>
      </c>
      <c r="H39" s="79">
        <f>+G39*C39</f>
        <v>0</v>
      </c>
      <c r="I39" s="77">
        <f>+H39/96600</f>
        <v>0</v>
      </c>
      <c r="J39" s="35"/>
      <c r="K39" s="14"/>
      <c r="L39" s="14"/>
    </row>
    <row r="40" spans="1:26" ht="24.95" customHeight="1">
      <c r="A40" s="94"/>
      <c r="B40" s="14"/>
      <c r="C40" s="37"/>
      <c r="D40" s="37"/>
      <c r="E40" s="37"/>
      <c r="F40" s="94"/>
      <c r="G40" s="1" t="s">
        <v>3</v>
      </c>
      <c r="H40" s="81">
        <f>SUM(H10:H39)</f>
        <v>0</v>
      </c>
      <c r="I40" s="82">
        <f>SUM(I10:I39)</f>
        <v>0</v>
      </c>
      <c r="J40" s="38"/>
      <c r="K40" s="33"/>
      <c r="L40" s="33"/>
    </row>
    <row r="41" spans="1:26" ht="24.95" customHeight="1"/>
    <row r="42" spans="1:26" s="39" customFormat="1" ht="24">
      <c r="A42" s="40"/>
      <c r="B42" s="41"/>
      <c r="C42" s="42"/>
      <c r="D42" s="41"/>
      <c r="E42" s="41"/>
      <c r="F42" s="43"/>
      <c r="G42" s="44"/>
      <c r="H42" s="44"/>
    </row>
    <row r="43" spans="1:26" s="39" customFormat="1" ht="42" customHeight="1">
      <c r="A43"/>
      <c r="B43" s="120" t="s">
        <v>6</v>
      </c>
      <c r="C43" s="121" t="s">
        <v>303</v>
      </c>
      <c r="D43" s="142" t="s">
        <v>8</v>
      </c>
      <c r="E43" s="142"/>
      <c r="F43"/>
      <c r="G43"/>
      <c r="H43"/>
    </row>
    <row r="44" spans="1:26" s="39" customFormat="1" ht="42" customHeight="1">
      <c r="A44"/>
      <c r="B44" s="118"/>
      <c r="C44" s="119">
        <v>8</v>
      </c>
      <c r="D44" s="143"/>
      <c r="E44" s="129"/>
      <c r="F44"/>
      <c r="G44"/>
      <c r="H44"/>
    </row>
    <row r="45" spans="1:26" s="39" customFormat="1" ht="14.25">
      <c r="A45"/>
      <c r="B45"/>
      <c r="C45"/>
      <c r="D45"/>
      <c r="E45"/>
      <c r="F45"/>
      <c r="G45"/>
      <c r="H45"/>
    </row>
    <row r="46" spans="1:26" s="39" customFormat="1" ht="14.25">
      <c r="A46"/>
      <c r="B46"/>
      <c r="C46"/>
      <c r="D46"/>
      <c r="E46"/>
      <c r="F46"/>
      <c r="G46"/>
      <c r="H46"/>
    </row>
    <row r="47" spans="1:26" s="39" customFormat="1" ht="14.25">
      <c r="A47"/>
      <c r="B47"/>
      <c r="C47"/>
      <c r="D47"/>
      <c r="E47"/>
      <c r="F47"/>
      <c r="G47"/>
      <c r="H47"/>
    </row>
    <row r="48" spans="1:26" s="39" customFormat="1" ht="14.25">
      <c r="A48"/>
      <c r="B48"/>
      <c r="C48"/>
      <c r="D48"/>
      <c r="E48"/>
      <c r="F48"/>
      <c r="G48"/>
      <c r="H48"/>
    </row>
    <row r="49" spans="1:8" s="39" customFormat="1" ht="14.25">
      <c r="A49"/>
      <c r="B49"/>
      <c r="C49"/>
      <c r="D49"/>
      <c r="E49"/>
      <c r="F49"/>
      <c r="G49"/>
      <c r="H49"/>
    </row>
    <row r="50" spans="1:8" s="39" customFormat="1" ht="14.25">
      <c r="A50"/>
      <c r="B50"/>
      <c r="C50"/>
      <c r="D50"/>
      <c r="E50"/>
      <c r="F50"/>
      <c r="G50"/>
      <c r="H50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43:E43"/>
    <mergeCell ref="D44:E44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BD87"/>
  <sheetViews>
    <sheetView topLeftCell="A64" workbookViewId="0">
      <selection activeCell="A78" sqref="A78"/>
    </sheetView>
  </sheetViews>
  <sheetFormatPr defaultColWidth="9.125" defaultRowHeight="15"/>
  <cols>
    <col min="1" max="1" width="38.125" style="4" customWidth="1"/>
    <col min="2" max="2" width="12.875" style="34" customWidth="1"/>
    <col min="3" max="3" width="14.75" style="34" customWidth="1"/>
    <col min="4" max="6" width="9.75" style="34" customWidth="1"/>
    <col min="7" max="7" width="16.875" style="34" customWidth="1"/>
    <col min="8" max="8" width="16.25" style="34" customWidth="1"/>
    <col min="9" max="9" width="15.875" style="34" customWidth="1"/>
    <col min="10" max="10" width="21.375" style="27" customWidth="1"/>
    <col min="11" max="20" width="10.375" style="2" customWidth="1"/>
    <col min="21" max="56" width="9.125" style="3"/>
    <col min="57" max="16384" width="9.125" style="4"/>
  </cols>
  <sheetData>
    <row r="1" spans="1:26" ht="23.25" customHeight="1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6" ht="23.25" customHeight="1">
      <c r="A2" s="135" t="s">
        <v>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6" ht="23.25" customHeight="1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26" ht="23.25" customHeight="1">
      <c r="A4" s="135" t="s">
        <v>68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26" ht="65.25" customHeight="1">
      <c r="A5" s="141" t="s">
        <v>5</v>
      </c>
      <c r="B5" s="141"/>
      <c r="C5" s="141"/>
      <c r="D5" s="141"/>
      <c r="E5" s="141"/>
      <c r="F5" s="141"/>
      <c r="G5" s="141"/>
      <c r="H5" s="141"/>
      <c r="I5" s="141"/>
      <c r="J5" s="141"/>
      <c r="K5" s="5"/>
      <c r="L5" s="5"/>
      <c r="M5" s="5"/>
      <c r="N5" s="5"/>
    </row>
    <row r="6" spans="1:26" ht="20.25">
      <c r="A6" s="54" t="s">
        <v>13</v>
      </c>
      <c r="B6" s="54" t="s">
        <v>14</v>
      </c>
      <c r="C6" s="54" t="s">
        <v>15</v>
      </c>
      <c r="D6" s="54" t="s">
        <v>16</v>
      </c>
      <c r="E6" s="54" t="s">
        <v>17</v>
      </c>
      <c r="F6" s="54" t="s">
        <v>18</v>
      </c>
      <c r="G6" s="54" t="s">
        <v>19</v>
      </c>
      <c r="H6" s="54" t="s">
        <v>20</v>
      </c>
      <c r="I6" s="54" t="s">
        <v>21</v>
      </c>
      <c r="J6" s="54" t="s">
        <v>22</v>
      </c>
      <c r="K6" s="5"/>
      <c r="L6" s="5"/>
      <c r="M6" s="5"/>
      <c r="N6" s="5"/>
    </row>
    <row r="7" spans="1:26" ht="58.5" customHeight="1">
      <c r="A7" s="131" t="s">
        <v>0</v>
      </c>
      <c r="B7" s="134" t="s">
        <v>1</v>
      </c>
      <c r="C7" s="136" t="s">
        <v>23</v>
      </c>
      <c r="D7" s="137" t="s">
        <v>30</v>
      </c>
      <c r="E7" s="137"/>
      <c r="F7" s="137"/>
      <c r="G7" s="137"/>
      <c r="H7" s="138" t="s">
        <v>24</v>
      </c>
      <c r="I7" s="139" t="s">
        <v>31</v>
      </c>
      <c r="J7" s="131" t="s">
        <v>4</v>
      </c>
      <c r="K7" s="130"/>
      <c r="L7" s="130"/>
      <c r="M7" s="130"/>
      <c r="N7" s="130"/>
      <c r="O7" s="130"/>
      <c r="P7" s="130"/>
      <c r="Q7" s="130"/>
      <c r="R7" s="130"/>
      <c r="S7" s="133"/>
      <c r="T7" s="133"/>
      <c r="U7" s="130"/>
      <c r="V7" s="130"/>
      <c r="W7" s="130"/>
      <c r="X7" s="130"/>
      <c r="Y7" s="130"/>
      <c r="Z7" s="130"/>
    </row>
    <row r="8" spans="1:26" ht="40.5">
      <c r="A8" s="132"/>
      <c r="B8" s="134"/>
      <c r="C8" s="136"/>
      <c r="D8" s="96">
        <v>2557</v>
      </c>
      <c r="E8" s="96">
        <v>2558</v>
      </c>
      <c r="F8" s="96">
        <v>2559</v>
      </c>
      <c r="G8" s="95" t="s">
        <v>25</v>
      </c>
      <c r="H8" s="132"/>
      <c r="I8" s="140"/>
      <c r="J8" s="13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20.25">
      <c r="A9" s="9" t="s">
        <v>48</v>
      </c>
      <c r="B9" s="10"/>
      <c r="C9" s="11"/>
      <c r="D9" s="104"/>
      <c r="E9" s="104"/>
      <c r="F9" s="104"/>
      <c r="G9" s="102"/>
      <c r="H9" s="78"/>
      <c r="I9" s="76">
        <f>+H9/96600</f>
        <v>0</v>
      </c>
      <c r="J9" s="13"/>
      <c r="K9" s="14"/>
      <c r="L9" s="14"/>
      <c r="M9" s="14"/>
      <c r="N9" s="14"/>
      <c r="O9" s="14"/>
      <c r="P9" s="14"/>
      <c r="Q9" s="14"/>
      <c r="R9" s="14"/>
      <c r="U9" s="2"/>
      <c r="V9" s="2"/>
      <c r="W9" s="2"/>
      <c r="X9" s="2"/>
      <c r="Y9" s="2"/>
      <c r="Z9" s="2"/>
    </row>
    <row r="10" spans="1:26" ht="20.25">
      <c r="A10" s="15" t="s">
        <v>167</v>
      </c>
      <c r="B10" s="154"/>
      <c r="C10" s="17">
        <v>15</v>
      </c>
      <c r="D10" s="101">
        <v>13260</v>
      </c>
      <c r="E10" s="101">
        <v>16577</v>
      </c>
      <c r="F10" s="101">
        <v>16950</v>
      </c>
      <c r="G10" s="102">
        <f>+(D10+E10+F10)/3</f>
        <v>15595.666666666666</v>
      </c>
      <c r="H10" s="84">
        <f t="shared" ref="H10:H13" si="0">+G10*C10</f>
        <v>233935</v>
      </c>
      <c r="I10" s="76">
        <f>+H10/96600</f>
        <v>2.4216873706004143</v>
      </c>
      <c r="J10" s="20"/>
      <c r="K10" s="14"/>
      <c r="L10" s="14"/>
      <c r="M10" s="14"/>
      <c r="N10" s="14"/>
      <c r="O10" s="14"/>
      <c r="P10" s="14"/>
      <c r="Q10" s="14"/>
      <c r="R10" s="14"/>
      <c r="U10" s="2"/>
      <c r="V10" s="2"/>
      <c r="W10" s="2"/>
      <c r="X10" s="2"/>
      <c r="Y10" s="2"/>
      <c r="Z10" s="2"/>
    </row>
    <row r="11" spans="1:26" ht="20.25">
      <c r="A11" s="15" t="s">
        <v>168</v>
      </c>
      <c r="B11" s="154"/>
      <c r="C11" s="17"/>
      <c r="D11" s="101"/>
      <c r="E11" s="101"/>
      <c r="F11" s="101"/>
      <c r="G11" s="102">
        <f t="shared" ref="G11:G13" si="1">+(D11+E11+F11)/3</f>
        <v>0</v>
      </c>
      <c r="H11" s="84">
        <f t="shared" si="0"/>
        <v>0</v>
      </c>
      <c r="I11" s="76">
        <f t="shared" ref="I11:I73" si="2">+H11/96600</f>
        <v>0</v>
      </c>
      <c r="J11" s="20"/>
      <c r="K11" s="14"/>
      <c r="L11" s="14"/>
      <c r="M11" s="14"/>
      <c r="N11" s="14"/>
      <c r="O11" s="14"/>
      <c r="P11" s="14"/>
      <c r="Q11" s="14"/>
      <c r="R11" s="14"/>
      <c r="U11" s="2"/>
      <c r="V11" s="2"/>
      <c r="W11" s="2"/>
      <c r="X11" s="2"/>
      <c r="Y11" s="2"/>
      <c r="Z11" s="2"/>
    </row>
    <row r="12" spans="1:26" ht="20.25">
      <c r="A12" s="15" t="s">
        <v>169</v>
      </c>
      <c r="B12" s="154"/>
      <c r="C12" s="17">
        <v>30</v>
      </c>
      <c r="D12" s="105">
        <v>7</v>
      </c>
      <c r="E12" s="101">
        <v>8</v>
      </c>
      <c r="F12" s="101">
        <v>72</v>
      </c>
      <c r="G12" s="102">
        <f t="shared" si="1"/>
        <v>29</v>
      </c>
      <c r="H12" s="78">
        <f t="shared" si="0"/>
        <v>870</v>
      </c>
      <c r="I12" s="76">
        <f t="shared" si="2"/>
        <v>9.0062111801242229E-3</v>
      </c>
      <c r="J12" s="20"/>
      <c r="K12" s="14"/>
      <c r="L12" s="14"/>
      <c r="M12" s="14"/>
      <c r="N12" s="14"/>
      <c r="O12" s="14"/>
      <c r="P12" s="14"/>
      <c r="Q12" s="14"/>
      <c r="R12" s="14"/>
      <c r="U12" s="2"/>
      <c r="V12" s="2"/>
      <c r="W12" s="2"/>
      <c r="X12" s="2"/>
      <c r="Y12" s="2"/>
      <c r="Z12" s="2"/>
    </row>
    <row r="13" spans="1:26" ht="20.25">
      <c r="A13" s="15" t="s">
        <v>170</v>
      </c>
      <c r="B13" s="154"/>
      <c r="C13" s="17">
        <v>15</v>
      </c>
      <c r="D13" s="105">
        <v>21</v>
      </c>
      <c r="E13" s="101">
        <v>24</v>
      </c>
      <c r="F13" s="101">
        <v>216</v>
      </c>
      <c r="G13" s="102">
        <f t="shared" si="1"/>
        <v>87</v>
      </c>
      <c r="H13" s="84">
        <f t="shared" si="0"/>
        <v>1305</v>
      </c>
      <c r="I13" s="76">
        <f t="shared" si="2"/>
        <v>1.3509316770186335E-2</v>
      </c>
      <c r="J13" s="20"/>
      <c r="K13" s="14"/>
      <c r="L13" s="14"/>
      <c r="M13" s="14"/>
      <c r="N13" s="14"/>
      <c r="O13" s="14"/>
      <c r="P13" s="14"/>
      <c r="Q13" s="14"/>
      <c r="R13" s="14"/>
      <c r="U13" s="2"/>
      <c r="V13" s="2"/>
      <c r="W13" s="2"/>
      <c r="X13" s="2"/>
      <c r="Y13" s="2"/>
      <c r="Z13" s="2"/>
    </row>
    <row r="14" spans="1:26" ht="20.25">
      <c r="A14" s="15" t="s">
        <v>51</v>
      </c>
      <c r="B14" s="154"/>
      <c r="C14" s="17"/>
      <c r="D14" s="105"/>
      <c r="E14" s="101"/>
      <c r="F14" s="101"/>
      <c r="G14" s="102">
        <f t="shared" ref="G14:G73" si="3">+(D14+E14+F14)/3</f>
        <v>0</v>
      </c>
      <c r="H14" s="84">
        <f t="shared" ref="H14:H73" si="4">+G14*C14</f>
        <v>0</v>
      </c>
      <c r="I14" s="76">
        <f t="shared" si="2"/>
        <v>0</v>
      </c>
      <c r="J14" s="20"/>
      <c r="K14" s="14"/>
      <c r="L14" s="14"/>
      <c r="M14" s="14"/>
      <c r="N14" s="14"/>
      <c r="O14" s="14"/>
      <c r="P14" s="14"/>
      <c r="Q14" s="14"/>
      <c r="R14" s="14"/>
      <c r="U14" s="2"/>
      <c r="V14" s="2"/>
      <c r="W14" s="2"/>
      <c r="X14" s="2"/>
      <c r="Y14" s="2"/>
      <c r="Z14" s="2"/>
    </row>
    <row r="15" spans="1:26" ht="40.5">
      <c r="A15" s="15" t="s">
        <v>171</v>
      </c>
      <c r="B15" s="154"/>
      <c r="C15" s="17">
        <v>60</v>
      </c>
      <c r="D15" s="105">
        <v>208</v>
      </c>
      <c r="E15" s="101">
        <v>211</v>
      </c>
      <c r="F15" s="101">
        <v>168</v>
      </c>
      <c r="G15" s="102">
        <f t="shared" si="3"/>
        <v>195.66666666666666</v>
      </c>
      <c r="H15" s="78">
        <f t="shared" si="4"/>
        <v>11740</v>
      </c>
      <c r="I15" s="76">
        <f t="shared" si="2"/>
        <v>0.12153209109730849</v>
      </c>
      <c r="J15" s="20"/>
      <c r="K15" s="14"/>
      <c r="L15" s="14"/>
      <c r="M15" s="14"/>
      <c r="N15" s="14"/>
      <c r="O15" s="14"/>
      <c r="P15" s="14"/>
      <c r="Q15" s="14"/>
      <c r="R15" s="14"/>
      <c r="U15" s="2"/>
      <c r="V15" s="2"/>
      <c r="W15" s="2"/>
      <c r="X15" s="2"/>
      <c r="Y15" s="2"/>
      <c r="Z15" s="2"/>
    </row>
    <row r="16" spans="1:26" ht="40.5">
      <c r="A16" s="15" t="s">
        <v>172</v>
      </c>
      <c r="B16" s="154"/>
      <c r="C16" s="17">
        <v>60</v>
      </c>
      <c r="D16" s="105">
        <v>24</v>
      </c>
      <c r="E16" s="101">
        <v>25</v>
      </c>
      <c r="F16" s="101">
        <v>5</v>
      </c>
      <c r="G16" s="102">
        <f t="shared" si="3"/>
        <v>18</v>
      </c>
      <c r="H16" s="84">
        <f t="shared" si="4"/>
        <v>1080</v>
      </c>
      <c r="I16" s="76">
        <f t="shared" si="2"/>
        <v>1.1180124223602485E-2</v>
      </c>
      <c r="J16" s="20"/>
      <c r="K16" s="14"/>
      <c r="L16" s="14"/>
      <c r="M16" s="14"/>
      <c r="N16" s="14"/>
      <c r="O16" s="14"/>
      <c r="P16" s="14"/>
      <c r="Q16" s="14"/>
      <c r="R16" s="14"/>
      <c r="U16" s="2"/>
      <c r="V16" s="2"/>
      <c r="W16" s="2"/>
      <c r="X16" s="2"/>
      <c r="Y16" s="2"/>
      <c r="Z16" s="2"/>
    </row>
    <row r="17" spans="1:26" ht="20.25">
      <c r="A17" s="15" t="s">
        <v>173</v>
      </c>
      <c r="B17" s="154"/>
      <c r="C17" s="17">
        <v>30</v>
      </c>
      <c r="D17" s="105">
        <v>2037</v>
      </c>
      <c r="E17" s="101">
        <v>2236</v>
      </c>
      <c r="F17" s="101">
        <v>2040</v>
      </c>
      <c r="G17" s="102">
        <f t="shared" si="3"/>
        <v>2104.3333333333335</v>
      </c>
      <c r="H17" s="78">
        <f t="shared" si="4"/>
        <v>63130.000000000007</v>
      </c>
      <c r="I17" s="76">
        <f t="shared" si="2"/>
        <v>0.65351966873706013</v>
      </c>
      <c r="J17" s="20"/>
      <c r="K17" s="14"/>
      <c r="L17" s="14"/>
      <c r="M17" s="14"/>
      <c r="N17" s="14"/>
      <c r="O17" s="14"/>
      <c r="P17" s="14"/>
      <c r="Q17" s="14"/>
      <c r="R17" s="14"/>
      <c r="U17" s="2"/>
      <c r="V17" s="2"/>
      <c r="W17" s="2"/>
      <c r="X17" s="2"/>
      <c r="Y17" s="2"/>
      <c r="Z17" s="2"/>
    </row>
    <row r="18" spans="1:26" ht="40.5">
      <c r="A18" s="15" t="s">
        <v>174</v>
      </c>
      <c r="B18" s="154"/>
      <c r="C18" s="17">
        <v>30</v>
      </c>
      <c r="D18" s="105">
        <v>33</v>
      </c>
      <c r="E18" s="101">
        <v>63</v>
      </c>
      <c r="F18" s="101">
        <v>65</v>
      </c>
      <c r="G18" s="102">
        <f t="shared" si="3"/>
        <v>53.666666666666664</v>
      </c>
      <c r="H18" s="84">
        <f t="shared" si="4"/>
        <v>1610</v>
      </c>
      <c r="I18" s="76">
        <f t="shared" si="2"/>
        <v>1.6666666666666666E-2</v>
      </c>
      <c r="J18" s="20"/>
      <c r="K18" s="14"/>
      <c r="L18" s="14"/>
      <c r="M18" s="14"/>
      <c r="N18" s="14"/>
      <c r="O18" s="14"/>
      <c r="P18" s="14"/>
      <c r="Q18" s="14"/>
      <c r="R18" s="14"/>
      <c r="U18" s="2"/>
      <c r="V18" s="2"/>
      <c r="W18" s="2"/>
      <c r="X18" s="2"/>
      <c r="Y18" s="2"/>
      <c r="Z18" s="2"/>
    </row>
    <row r="19" spans="1:26" ht="20.25">
      <c r="A19" s="15" t="s">
        <v>175</v>
      </c>
      <c r="B19" s="154"/>
      <c r="C19" s="17">
        <v>30</v>
      </c>
      <c r="D19" s="105">
        <v>61</v>
      </c>
      <c r="E19" s="101">
        <v>36</v>
      </c>
      <c r="F19" s="101">
        <v>67</v>
      </c>
      <c r="G19" s="102">
        <f t="shared" si="3"/>
        <v>54.666666666666664</v>
      </c>
      <c r="H19" s="78">
        <f t="shared" si="4"/>
        <v>1640</v>
      </c>
      <c r="I19" s="76">
        <f t="shared" si="2"/>
        <v>1.6977225672877846E-2</v>
      </c>
      <c r="J19" s="20"/>
      <c r="K19" s="14"/>
      <c r="L19" s="14"/>
      <c r="M19" s="14"/>
      <c r="N19" s="14"/>
      <c r="O19" s="14"/>
      <c r="P19" s="14"/>
      <c r="Q19" s="14"/>
      <c r="R19" s="14"/>
      <c r="U19" s="2"/>
      <c r="V19" s="2"/>
      <c r="W19" s="2"/>
      <c r="X19" s="2"/>
      <c r="Y19" s="2"/>
      <c r="Z19" s="2"/>
    </row>
    <row r="20" spans="1:26" ht="20.25">
      <c r="A20" s="15" t="s">
        <v>176</v>
      </c>
      <c r="B20" s="154"/>
      <c r="C20" s="17"/>
      <c r="D20" s="105"/>
      <c r="E20" s="101"/>
      <c r="F20" s="101"/>
      <c r="G20" s="102">
        <f t="shared" si="3"/>
        <v>0</v>
      </c>
      <c r="H20" s="84">
        <f t="shared" si="4"/>
        <v>0</v>
      </c>
      <c r="I20" s="76">
        <f t="shared" si="2"/>
        <v>0</v>
      </c>
      <c r="J20" s="20"/>
      <c r="K20" s="14"/>
      <c r="L20" s="14"/>
      <c r="M20" s="14"/>
      <c r="N20" s="14"/>
      <c r="O20" s="14"/>
      <c r="P20" s="14"/>
      <c r="Q20" s="14"/>
      <c r="R20" s="14"/>
      <c r="U20" s="2"/>
      <c r="V20" s="2"/>
      <c r="W20" s="2"/>
      <c r="X20" s="2"/>
      <c r="Y20" s="2"/>
      <c r="Z20" s="2"/>
    </row>
    <row r="21" spans="1:26" ht="20.25">
      <c r="A21" s="15" t="s">
        <v>177</v>
      </c>
      <c r="B21" s="154"/>
      <c r="C21" s="17">
        <v>30</v>
      </c>
      <c r="D21" s="105">
        <v>2300</v>
      </c>
      <c r="E21" s="101">
        <v>2263</v>
      </c>
      <c r="F21" s="101">
        <v>2347</v>
      </c>
      <c r="G21" s="102">
        <f t="shared" si="3"/>
        <v>2303.3333333333335</v>
      </c>
      <c r="H21" s="78">
        <f t="shared" si="4"/>
        <v>69100</v>
      </c>
      <c r="I21" s="76">
        <f t="shared" si="2"/>
        <v>0.71532091097308492</v>
      </c>
      <c r="J21" s="20"/>
      <c r="K21" s="14"/>
      <c r="L21" s="14"/>
      <c r="M21" s="14"/>
      <c r="N21" s="14"/>
      <c r="O21" s="14"/>
      <c r="P21" s="14"/>
      <c r="Q21" s="14"/>
      <c r="R21" s="14"/>
      <c r="U21" s="2"/>
      <c r="V21" s="2"/>
      <c r="W21" s="2"/>
      <c r="X21" s="2"/>
      <c r="Y21" s="2"/>
      <c r="Z21" s="2"/>
    </row>
    <row r="22" spans="1:26" ht="20.25">
      <c r="A22" s="15" t="s">
        <v>178</v>
      </c>
      <c r="B22" s="154"/>
      <c r="C22" s="17">
        <v>15</v>
      </c>
      <c r="D22" s="105">
        <v>4600</v>
      </c>
      <c r="E22" s="101">
        <v>4526</v>
      </c>
      <c r="F22" s="101">
        <v>4694</v>
      </c>
      <c r="G22" s="102">
        <f t="shared" si="3"/>
        <v>4606.666666666667</v>
      </c>
      <c r="H22" s="84">
        <f t="shared" si="4"/>
        <v>69100</v>
      </c>
      <c r="I22" s="76">
        <f t="shared" si="2"/>
        <v>0.71532091097308492</v>
      </c>
      <c r="J22" s="20"/>
      <c r="K22" s="14"/>
      <c r="L22" s="14"/>
      <c r="M22" s="14"/>
      <c r="N22" s="14"/>
      <c r="O22" s="14"/>
      <c r="P22" s="14"/>
      <c r="Q22" s="14"/>
      <c r="R22" s="14"/>
      <c r="U22" s="2"/>
      <c r="V22" s="2"/>
      <c r="W22" s="2"/>
      <c r="X22" s="2"/>
      <c r="Y22" s="2"/>
      <c r="Z22" s="2"/>
    </row>
    <row r="23" spans="1:26" ht="40.5">
      <c r="A23" s="15" t="s">
        <v>179</v>
      </c>
      <c r="B23" s="154"/>
      <c r="C23" s="17">
        <v>19.8</v>
      </c>
      <c r="D23" s="105">
        <v>63</v>
      </c>
      <c r="E23" s="101">
        <v>82</v>
      </c>
      <c r="F23" s="101">
        <v>74</v>
      </c>
      <c r="G23" s="102">
        <f t="shared" si="3"/>
        <v>73</v>
      </c>
      <c r="H23" s="78">
        <f t="shared" si="4"/>
        <v>1445.4</v>
      </c>
      <c r="I23" s="76">
        <f t="shared" si="2"/>
        <v>1.496273291925466E-2</v>
      </c>
      <c r="J23" s="20"/>
      <c r="K23" s="14"/>
      <c r="L23" s="14"/>
      <c r="M23" s="14"/>
      <c r="N23" s="14"/>
      <c r="O23" s="14"/>
      <c r="P23" s="14"/>
      <c r="Q23" s="14"/>
      <c r="R23" s="14"/>
      <c r="U23" s="2"/>
      <c r="V23" s="2"/>
      <c r="W23" s="2"/>
      <c r="X23" s="2"/>
      <c r="Y23" s="2"/>
      <c r="Z23" s="2"/>
    </row>
    <row r="24" spans="1:26" ht="20.25">
      <c r="A24" s="15" t="s">
        <v>180</v>
      </c>
      <c r="B24" s="169"/>
      <c r="C24" s="17"/>
      <c r="D24" s="105"/>
      <c r="E24" s="101"/>
      <c r="F24" s="101"/>
      <c r="G24" s="102">
        <f t="shared" si="3"/>
        <v>0</v>
      </c>
      <c r="H24" s="84">
        <f t="shared" si="4"/>
        <v>0</v>
      </c>
      <c r="I24" s="76">
        <f t="shared" si="2"/>
        <v>0</v>
      </c>
      <c r="J24" s="20"/>
      <c r="K24" s="14"/>
      <c r="L24" s="14"/>
      <c r="M24" s="14"/>
      <c r="N24" s="14"/>
      <c r="O24" s="14"/>
      <c r="P24" s="14"/>
      <c r="Q24" s="14"/>
      <c r="R24" s="14"/>
      <c r="U24" s="2"/>
      <c r="V24" s="2"/>
      <c r="W24" s="2"/>
      <c r="X24" s="2"/>
      <c r="Y24" s="2"/>
      <c r="Z24" s="2"/>
    </row>
    <row r="25" spans="1:26" ht="20.25">
      <c r="A25" s="15" t="s">
        <v>181</v>
      </c>
      <c r="B25" s="154"/>
      <c r="C25" s="17">
        <v>5760</v>
      </c>
      <c r="D25" s="105">
        <v>5</v>
      </c>
      <c r="E25" s="101">
        <v>6</v>
      </c>
      <c r="F25" s="101">
        <v>6</v>
      </c>
      <c r="G25" s="102">
        <f t="shared" si="3"/>
        <v>5.666666666666667</v>
      </c>
      <c r="H25" s="78">
        <f t="shared" si="4"/>
        <v>32640</v>
      </c>
      <c r="I25" s="76">
        <f t="shared" si="2"/>
        <v>0.33788819875776399</v>
      </c>
      <c r="J25" s="20"/>
      <c r="K25" s="14"/>
      <c r="L25" s="14"/>
      <c r="M25" s="14"/>
      <c r="N25" s="14"/>
      <c r="O25" s="14"/>
      <c r="P25" s="14"/>
      <c r="Q25" s="14"/>
      <c r="R25" s="14"/>
      <c r="U25" s="2"/>
      <c r="V25" s="2"/>
      <c r="W25" s="2"/>
      <c r="X25" s="2"/>
      <c r="Y25" s="2"/>
      <c r="Z25" s="2"/>
    </row>
    <row r="26" spans="1:26" ht="20.25">
      <c r="A26" s="15" t="s">
        <v>182</v>
      </c>
      <c r="B26" s="154"/>
      <c r="C26" s="17">
        <v>180</v>
      </c>
      <c r="D26" s="105">
        <v>4</v>
      </c>
      <c r="E26" s="101">
        <v>12</v>
      </c>
      <c r="F26" s="101">
        <v>12</v>
      </c>
      <c r="G26" s="102">
        <f t="shared" si="3"/>
        <v>9.3333333333333339</v>
      </c>
      <c r="H26" s="78">
        <f t="shared" si="4"/>
        <v>1680</v>
      </c>
      <c r="I26" s="76">
        <f t="shared" si="2"/>
        <v>1.7391304347826087E-2</v>
      </c>
      <c r="J26" s="20"/>
      <c r="K26" s="14"/>
      <c r="L26" s="14"/>
      <c r="M26" s="14"/>
      <c r="N26" s="14"/>
      <c r="O26" s="14"/>
      <c r="P26" s="14"/>
      <c r="Q26" s="14"/>
      <c r="R26" s="14"/>
      <c r="U26" s="2"/>
      <c r="V26" s="2"/>
      <c r="W26" s="2"/>
      <c r="X26" s="2"/>
      <c r="Y26" s="2"/>
      <c r="Z26" s="2"/>
    </row>
    <row r="27" spans="1:26" ht="20.25">
      <c r="A27" s="15" t="s">
        <v>183</v>
      </c>
      <c r="B27" s="154"/>
      <c r="C27" s="17">
        <v>3600</v>
      </c>
      <c r="D27" s="105">
        <v>1</v>
      </c>
      <c r="E27" s="101">
        <v>2</v>
      </c>
      <c r="F27" s="101">
        <v>2</v>
      </c>
      <c r="G27" s="102">
        <f t="shared" si="3"/>
        <v>1.6666666666666667</v>
      </c>
      <c r="H27" s="78">
        <f t="shared" si="4"/>
        <v>6000</v>
      </c>
      <c r="I27" s="76">
        <f t="shared" si="2"/>
        <v>6.2111801242236024E-2</v>
      </c>
      <c r="J27" s="20"/>
      <c r="K27" s="14"/>
      <c r="L27" s="14"/>
      <c r="M27" s="14"/>
      <c r="N27" s="14"/>
      <c r="O27" s="14"/>
      <c r="P27" s="14"/>
      <c r="Q27" s="14"/>
      <c r="R27" s="14"/>
      <c r="U27" s="2"/>
      <c r="V27" s="2"/>
      <c r="W27" s="2"/>
      <c r="X27" s="2"/>
      <c r="Y27" s="2"/>
      <c r="Z27" s="2"/>
    </row>
    <row r="28" spans="1:26" ht="20.25">
      <c r="A28" s="15" t="s">
        <v>184</v>
      </c>
      <c r="B28" s="154"/>
      <c r="C28" s="17">
        <v>180</v>
      </c>
      <c r="D28" s="105">
        <v>3</v>
      </c>
      <c r="E28" s="101">
        <v>3</v>
      </c>
      <c r="F28" s="101">
        <v>3</v>
      </c>
      <c r="G28" s="102">
        <f t="shared" si="3"/>
        <v>3</v>
      </c>
      <c r="H28" s="78">
        <f t="shared" si="4"/>
        <v>540</v>
      </c>
      <c r="I28" s="76">
        <f t="shared" si="2"/>
        <v>5.5900621118012426E-3</v>
      </c>
      <c r="J28" s="20"/>
      <c r="K28" s="14"/>
      <c r="L28" s="14"/>
      <c r="M28" s="14"/>
      <c r="N28" s="14"/>
      <c r="O28" s="14"/>
      <c r="P28" s="14"/>
      <c r="Q28" s="14"/>
      <c r="R28" s="14"/>
      <c r="U28" s="2"/>
      <c r="V28" s="2"/>
      <c r="W28" s="2"/>
      <c r="X28" s="2"/>
      <c r="Y28" s="2"/>
      <c r="Z28" s="2"/>
    </row>
    <row r="29" spans="1:26" s="3" customFormat="1" ht="20.25">
      <c r="A29" s="15" t="s">
        <v>185</v>
      </c>
      <c r="B29" s="154"/>
      <c r="C29" s="17">
        <v>3600</v>
      </c>
      <c r="D29" s="105">
        <v>2</v>
      </c>
      <c r="E29" s="101">
        <v>1</v>
      </c>
      <c r="F29" s="101">
        <v>0</v>
      </c>
      <c r="G29" s="102">
        <f t="shared" si="3"/>
        <v>1</v>
      </c>
      <c r="H29" s="78">
        <f t="shared" si="4"/>
        <v>3600</v>
      </c>
      <c r="I29" s="76">
        <f t="shared" si="2"/>
        <v>3.7267080745341616E-2</v>
      </c>
      <c r="J29" s="20"/>
      <c r="K29" s="14"/>
      <c r="L29" s="14"/>
      <c r="M29" s="14"/>
      <c r="N29" s="14"/>
      <c r="O29" s="14"/>
      <c r="P29" s="14"/>
      <c r="Q29" s="14"/>
      <c r="R29" s="14"/>
      <c r="S29" s="2"/>
      <c r="T29" s="2"/>
      <c r="U29" s="2"/>
      <c r="V29" s="2"/>
      <c r="W29" s="2"/>
      <c r="X29" s="2"/>
      <c r="Y29" s="2"/>
      <c r="Z29" s="2"/>
    </row>
    <row r="30" spans="1:26" s="3" customFormat="1" ht="20.25">
      <c r="A30" s="15"/>
      <c r="B30" s="169"/>
      <c r="C30" s="17"/>
      <c r="D30" s="105"/>
      <c r="E30" s="101"/>
      <c r="F30" s="101"/>
      <c r="G30" s="102">
        <f t="shared" ref="G30:G45" si="5">+(D30+E30+F30)/3</f>
        <v>0</v>
      </c>
      <c r="H30" s="78">
        <f t="shared" ref="H30:H45" si="6">+G30*C30</f>
        <v>0</v>
      </c>
      <c r="I30" s="76">
        <f t="shared" ref="I30:I45" si="7">+H30/96600</f>
        <v>0</v>
      </c>
      <c r="J30" s="20"/>
      <c r="K30" s="14"/>
      <c r="L30" s="14"/>
      <c r="M30" s="14"/>
      <c r="N30" s="14"/>
      <c r="O30" s="14"/>
      <c r="P30" s="14"/>
      <c r="Q30" s="14"/>
      <c r="R30" s="14"/>
      <c r="S30" s="2"/>
      <c r="T30" s="2"/>
      <c r="U30" s="2"/>
      <c r="V30" s="2"/>
      <c r="W30" s="2"/>
      <c r="X30" s="2"/>
      <c r="Y30" s="2"/>
      <c r="Z30" s="2"/>
    </row>
    <row r="31" spans="1:26" s="3" customFormat="1" ht="20.25">
      <c r="A31" s="80" t="s">
        <v>52</v>
      </c>
      <c r="B31" s="169"/>
      <c r="C31" s="17"/>
      <c r="D31" s="105"/>
      <c r="E31" s="101"/>
      <c r="F31" s="101"/>
      <c r="G31" s="102">
        <f>+(D31+E31+F31)/3</f>
        <v>0</v>
      </c>
      <c r="H31" s="78">
        <f t="shared" si="6"/>
        <v>0</v>
      </c>
      <c r="I31" s="76">
        <f t="shared" si="7"/>
        <v>0</v>
      </c>
      <c r="J31" s="20"/>
      <c r="K31" s="14"/>
      <c r="L31" s="14"/>
      <c r="M31" s="14"/>
      <c r="N31" s="14"/>
      <c r="O31" s="14"/>
      <c r="P31" s="14"/>
      <c r="Q31" s="14"/>
      <c r="R31" s="14"/>
      <c r="S31" s="2"/>
      <c r="T31" s="2"/>
      <c r="U31" s="2"/>
      <c r="V31" s="2"/>
      <c r="W31" s="2"/>
      <c r="X31" s="2"/>
      <c r="Y31" s="2"/>
      <c r="Z31" s="2"/>
    </row>
    <row r="32" spans="1:26" s="3" customFormat="1" ht="20.25">
      <c r="A32" s="15" t="s">
        <v>186</v>
      </c>
      <c r="B32" s="154"/>
      <c r="C32" s="17">
        <v>60</v>
      </c>
      <c r="D32" s="105">
        <v>250</v>
      </c>
      <c r="E32" s="101">
        <v>250</v>
      </c>
      <c r="F32" s="101">
        <v>250</v>
      </c>
      <c r="G32" s="102">
        <f t="shared" si="5"/>
        <v>250</v>
      </c>
      <c r="H32" s="78">
        <f t="shared" si="6"/>
        <v>15000</v>
      </c>
      <c r="I32" s="76">
        <f t="shared" si="7"/>
        <v>0.15527950310559005</v>
      </c>
      <c r="J32" s="20"/>
      <c r="K32" s="14"/>
      <c r="L32" s="14"/>
      <c r="M32" s="14"/>
      <c r="N32" s="14"/>
      <c r="O32" s="14"/>
      <c r="P32" s="14"/>
      <c r="Q32" s="14"/>
      <c r="R32" s="14"/>
      <c r="S32" s="2"/>
      <c r="T32" s="2"/>
      <c r="U32" s="2"/>
      <c r="V32" s="2"/>
      <c r="W32" s="2"/>
      <c r="X32" s="2"/>
      <c r="Y32" s="2"/>
      <c r="Z32" s="2"/>
    </row>
    <row r="33" spans="1:26" s="3" customFormat="1" ht="20.25">
      <c r="A33" s="15" t="s">
        <v>187</v>
      </c>
      <c r="B33" s="154"/>
      <c r="C33" s="17">
        <v>180</v>
      </c>
      <c r="D33" s="105">
        <v>12</v>
      </c>
      <c r="E33" s="101">
        <v>3</v>
      </c>
      <c r="F33" s="101">
        <v>6</v>
      </c>
      <c r="G33" s="102">
        <f t="shared" si="5"/>
        <v>7</v>
      </c>
      <c r="H33" s="78">
        <f t="shared" si="6"/>
        <v>1260</v>
      </c>
      <c r="I33" s="76">
        <f t="shared" si="7"/>
        <v>1.3043478260869565E-2</v>
      </c>
      <c r="J33" s="20"/>
      <c r="K33" s="14"/>
      <c r="L33" s="14"/>
      <c r="M33" s="14"/>
      <c r="N33" s="14"/>
      <c r="O33" s="14"/>
      <c r="P33" s="14"/>
      <c r="Q33" s="14"/>
      <c r="R33" s="14"/>
      <c r="S33" s="2"/>
      <c r="T33" s="2"/>
      <c r="U33" s="2"/>
      <c r="V33" s="2"/>
      <c r="W33" s="2"/>
      <c r="X33" s="2"/>
      <c r="Y33" s="2"/>
      <c r="Z33" s="2"/>
    </row>
    <row r="34" spans="1:26" s="3" customFormat="1" ht="20.25">
      <c r="A34" s="15" t="s">
        <v>188</v>
      </c>
      <c r="B34" s="154"/>
      <c r="C34" s="17">
        <v>180</v>
      </c>
      <c r="D34" s="105">
        <v>4</v>
      </c>
      <c r="E34" s="101">
        <v>4</v>
      </c>
      <c r="F34" s="101">
        <v>4</v>
      </c>
      <c r="G34" s="102">
        <f t="shared" si="5"/>
        <v>4</v>
      </c>
      <c r="H34" s="78">
        <f t="shared" si="6"/>
        <v>720</v>
      </c>
      <c r="I34" s="76">
        <f t="shared" si="7"/>
        <v>7.4534161490683228E-3</v>
      </c>
      <c r="J34" s="20"/>
      <c r="K34" s="14"/>
      <c r="L34" s="14"/>
      <c r="M34" s="14"/>
      <c r="N34" s="14"/>
      <c r="O34" s="14"/>
      <c r="P34" s="14"/>
      <c r="Q34" s="14"/>
      <c r="R34" s="14"/>
      <c r="S34" s="2"/>
      <c r="T34" s="2"/>
      <c r="U34" s="2"/>
      <c r="V34" s="2"/>
      <c r="W34" s="2"/>
      <c r="X34" s="2"/>
      <c r="Y34" s="2"/>
      <c r="Z34" s="2"/>
    </row>
    <row r="35" spans="1:26" s="3" customFormat="1" ht="40.5">
      <c r="A35" s="15" t="s">
        <v>189</v>
      </c>
      <c r="B35" s="154"/>
      <c r="C35" s="17">
        <v>180</v>
      </c>
      <c r="D35" s="105">
        <v>4</v>
      </c>
      <c r="E35" s="101">
        <v>3</v>
      </c>
      <c r="F35" s="101">
        <v>1</v>
      </c>
      <c r="G35" s="102">
        <f t="shared" si="5"/>
        <v>2.6666666666666665</v>
      </c>
      <c r="H35" s="78">
        <f t="shared" si="6"/>
        <v>480</v>
      </c>
      <c r="I35" s="76">
        <f t="shared" si="7"/>
        <v>4.9689440993788822E-3</v>
      </c>
      <c r="J35" s="20"/>
      <c r="K35" s="14"/>
      <c r="L35" s="14"/>
      <c r="M35" s="14"/>
      <c r="N35" s="14"/>
      <c r="O35" s="14"/>
      <c r="P35" s="14"/>
      <c r="Q35" s="14"/>
      <c r="R35" s="14"/>
      <c r="S35" s="2"/>
      <c r="T35" s="2"/>
      <c r="U35" s="2"/>
      <c r="V35" s="2"/>
      <c r="W35" s="2"/>
      <c r="X35" s="2"/>
      <c r="Y35" s="2"/>
      <c r="Z35" s="2"/>
    </row>
    <row r="36" spans="1:26" s="3" customFormat="1" ht="81">
      <c r="A36" s="15" t="s">
        <v>190</v>
      </c>
      <c r="B36" s="154"/>
      <c r="C36" s="17">
        <v>180</v>
      </c>
      <c r="D36" s="105">
        <v>3</v>
      </c>
      <c r="E36" s="101">
        <v>2</v>
      </c>
      <c r="F36" s="101">
        <v>1</v>
      </c>
      <c r="G36" s="102">
        <f t="shared" si="5"/>
        <v>2</v>
      </c>
      <c r="H36" s="78">
        <f t="shared" si="6"/>
        <v>360</v>
      </c>
      <c r="I36" s="76">
        <f t="shared" si="7"/>
        <v>3.7267080745341614E-3</v>
      </c>
      <c r="J36" s="20"/>
      <c r="K36" s="14"/>
      <c r="L36" s="14"/>
      <c r="M36" s="14"/>
      <c r="N36" s="14"/>
      <c r="O36" s="14"/>
      <c r="P36" s="14"/>
      <c r="Q36" s="14"/>
      <c r="R36" s="14"/>
      <c r="S36" s="2"/>
      <c r="T36" s="2"/>
      <c r="U36" s="2"/>
      <c r="V36" s="2"/>
      <c r="W36" s="2"/>
      <c r="X36" s="2"/>
      <c r="Y36" s="2"/>
      <c r="Z36" s="2"/>
    </row>
    <row r="37" spans="1:26" s="3" customFormat="1" ht="81">
      <c r="A37" s="15" t="s">
        <v>191</v>
      </c>
      <c r="B37" s="154"/>
      <c r="C37" s="17">
        <v>180</v>
      </c>
      <c r="D37" s="105">
        <v>2</v>
      </c>
      <c r="E37" s="101">
        <v>2</v>
      </c>
      <c r="F37" s="101">
        <v>2</v>
      </c>
      <c r="G37" s="102">
        <f t="shared" si="5"/>
        <v>2</v>
      </c>
      <c r="H37" s="78">
        <f t="shared" si="6"/>
        <v>360</v>
      </c>
      <c r="I37" s="76">
        <f t="shared" si="7"/>
        <v>3.7267080745341614E-3</v>
      </c>
      <c r="J37" s="20"/>
      <c r="K37" s="14"/>
      <c r="L37" s="14"/>
      <c r="M37" s="14"/>
      <c r="N37" s="14"/>
      <c r="O37" s="14"/>
      <c r="P37" s="14"/>
      <c r="Q37" s="14"/>
      <c r="R37" s="14"/>
      <c r="S37" s="2"/>
      <c r="T37" s="2"/>
      <c r="U37" s="2"/>
      <c r="V37" s="2"/>
      <c r="W37" s="2"/>
      <c r="X37" s="2"/>
      <c r="Y37" s="2"/>
      <c r="Z37" s="2"/>
    </row>
    <row r="38" spans="1:26" s="3" customFormat="1" ht="20.25">
      <c r="A38" s="15" t="s">
        <v>192</v>
      </c>
      <c r="B38" s="154"/>
      <c r="C38" s="17">
        <v>180</v>
      </c>
      <c r="D38" s="105">
        <v>3</v>
      </c>
      <c r="E38" s="101">
        <v>5</v>
      </c>
      <c r="F38" s="101">
        <v>3</v>
      </c>
      <c r="G38" s="102">
        <f t="shared" si="5"/>
        <v>3.6666666666666665</v>
      </c>
      <c r="H38" s="78">
        <f t="shared" si="6"/>
        <v>660</v>
      </c>
      <c r="I38" s="76">
        <f t="shared" si="7"/>
        <v>6.8322981366459624E-3</v>
      </c>
      <c r="J38" s="20"/>
      <c r="K38" s="14"/>
      <c r="L38" s="14"/>
      <c r="M38" s="14"/>
      <c r="N38" s="14"/>
      <c r="O38" s="14"/>
      <c r="P38" s="14"/>
      <c r="Q38" s="14"/>
      <c r="R38" s="14"/>
      <c r="S38" s="2"/>
      <c r="T38" s="2"/>
      <c r="U38" s="2"/>
      <c r="V38" s="2"/>
      <c r="W38" s="2"/>
      <c r="X38" s="2"/>
      <c r="Y38" s="2"/>
      <c r="Z38" s="2"/>
    </row>
    <row r="39" spans="1:26" s="3" customFormat="1" ht="60.75">
      <c r="A39" s="15" t="s">
        <v>193</v>
      </c>
      <c r="B39" s="154"/>
      <c r="C39" s="17">
        <v>180</v>
      </c>
      <c r="D39" s="105">
        <v>12</v>
      </c>
      <c r="E39" s="101">
        <v>12</v>
      </c>
      <c r="F39" s="101">
        <v>12</v>
      </c>
      <c r="G39" s="102">
        <f t="shared" si="5"/>
        <v>12</v>
      </c>
      <c r="H39" s="78">
        <f t="shared" si="6"/>
        <v>2160</v>
      </c>
      <c r="I39" s="76">
        <f t="shared" si="7"/>
        <v>2.236024844720497E-2</v>
      </c>
      <c r="J39" s="20"/>
      <c r="K39" s="14"/>
      <c r="L39" s="14"/>
      <c r="M39" s="14"/>
      <c r="N39" s="14"/>
      <c r="O39" s="14"/>
      <c r="P39" s="14"/>
      <c r="Q39" s="14"/>
      <c r="R39" s="14"/>
      <c r="S39" s="2"/>
      <c r="T39" s="2"/>
      <c r="U39" s="2"/>
      <c r="V39" s="2"/>
      <c r="W39" s="2"/>
      <c r="X39" s="2"/>
      <c r="Y39" s="2"/>
      <c r="Z39" s="2"/>
    </row>
    <row r="40" spans="1:26" s="3" customFormat="1" ht="40.5">
      <c r="A40" s="15" t="s">
        <v>194</v>
      </c>
      <c r="B40" s="154"/>
      <c r="C40" s="17">
        <v>120</v>
      </c>
      <c r="D40" s="105">
        <v>4</v>
      </c>
      <c r="E40" s="101">
        <v>4</v>
      </c>
      <c r="F40" s="101">
        <v>4</v>
      </c>
      <c r="G40" s="102">
        <f t="shared" si="5"/>
        <v>4</v>
      </c>
      <c r="H40" s="78">
        <f t="shared" si="6"/>
        <v>480</v>
      </c>
      <c r="I40" s="76">
        <f t="shared" si="7"/>
        <v>4.9689440993788822E-3</v>
      </c>
      <c r="J40" s="20"/>
      <c r="K40" s="14"/>
      <c r="L40" s="14"/>
      <c r="M40" s="14"/>
      <c r="N40" s="14"/>
      <c r="O40" s="14"/>
      <c r="P40" s="14"/>
      <c r="Q40" s="14"/>
      <c r="R40" s="14"/>
      <c r="S40" s="2"/>
      <c r="T40" s="2"/>
      <c r="U40" s="2"/>
      <c r="V40" s="2"/>
      <c r="W40" s="2"/>
      <c r="X40" s="2"/>
      <c r="Y40" s="2"/>
      <c r="Z40" s="2"/>
    </row>
    <row r="41" spans="1:26" s="3" customFormat="1" ht="20.25">
      <c r="A41" s="15" t="s">
        <v>195</v>
      </c>
      <c r="B41" s="154"/>
      <c r="C41" s="17">
        <v>180</v>
      </c>
      <c r="D41" s="105">
        <v>2</v>
      </c>
      <c r="E41" s="101">
        <v>2</v>
      </c>
      <c r="F41" s="101">
        <v>2</v>
      </c>
      <c r="G41" s="102">
        <f t="shared" si="5"/>
        <v>2</v>
      </c>
      <c r="H41" s="78">
        <f t="shared" si="6"/>
        <v>360</v>
      </c>
      <c r="I41" s="76">
        <f t="shared" si="7"/>
        <v>3.7267080745341614E-3</v>
      </c>
      <c r="J41" s="20"/>
      <c r="K41" s="14"/>
      <c r="L41" s="14"/>
      <c r="M41" s="14"/>
      <c r="N41" s="14"/>
      <c r="O41" s="14"/>
      <c r="P41" s="14"/>
      <c r="Q41" s="14"/>
      <c r="R41" s="14"/>
      <c r="S41" s="2"/>
      <c r="T41" s="2"/>
      <c r="U41" s="2"/>
      <c r="V41" s="2"/>
      <c r="W41" s="2"/>
      <c r="X41" s="2"/>
      <c r="Y41" s="2"/>
      <c r="Z41" s="2"/>
    </row>
    <row r="42" spans="1:26" s="3" customFormat="1" ht="20.25">
      <c r="A42" s="15" t="s">
        <v>196</v>
      </c>
      <c r="B42" s="154"/>
      <c r="C42" s="17">
        <v>180</v>
      </c>
      <c r="D42" s="105">
        <v>1</v>
      </c>
      <c r="E42" s="101">
        <v>1</v>
      </c>
      <c r="F42" s="101">
        <v>1</v>
      </c>
      <c r="G42" s="102">
        <f t="shared" si="5"/>
        <v>1</v>
      </c>
      <c r="H42" s="78">
        <f t="shared" si="6"/>
        <v>180</v>
      </c>
      <c r="I42" s="76">
        <f t="shared" si="7"/>
        <v>1.8633540372670807E-3</v>
      </c>
      <c r="J42" s="20"/>
      <c r="K42" s="14"/>
      <c r="L42" s="14"/>
      <c r="M42" s="14"/>
      <c r="N42" s="14"/>
      <c r="O42" s="14"/>
      <c r="P42" s="14"/>
      <c r="Q42" s="14"/>
      <c r="R42" s="14"/>
      <c r="S42" s="2"/>
      <c r="T42" s="2"/>
      <c r="U42" s="2"/>
      <c r="V42" s="2"/>
      <c r="W42" s="2"/>
      <c r="X42" s="2"/>
      <c r="Y42" s="2"/>
      <c r="Z42" s="2"/>
    </row>
    <row r="43" spans="1:26" s="3" customFormat="1" ht="40.5">
      <c r="A43" s="15" t="s">
        <v>197</v>
      </c>
      <c r="B43" s="154"/>
      <c r="C43" s="17">
        <v>180</v>
      </c>
      <c r="D43" s="105">
        <v>1</v>
      </c>
      <c r="E43" s="101">
        <v>1</v>
      </c>
      <c r="F43" s="101">
        <v>1</v>
      </c>
      <c r="G43" s="102">
        <f t="shared" si="5"/>
        <v>1</v>
      </c>
      <c r="H43" s="78">
        <f t="shared" si="6"/>
        <v>180</v>
      </c>
      <c r="I43" s="76">
        <f t="shared" si="7"/>
        <v>1.8633540372670807E-3</v>
      </c>
      <c r="J43" s="20"/>
      <c r="K43" s="14"/>
      <c r="L43" s="14"/>
      <c r="M43" s="14"/>
      <c r="N43" s="14"/>
      <c r="O43" s="14"/>
      <c r="P43" s="14"/>
      <c r="Q43" s="14"/>
      <c r="R43" s="14"/>
      <c r="S43" s="2"/>
      <c r="T43" s="2"/>
      <c r="U43" s="2"/>
      <c r="V43" s="2"/>
      <c r="W43" s="2"/>
      <c r="X43" s="2"/>
      <c r="Y43" s="2"/>
      <c r="Z43" s="2"/>
    </row>
    <row r="44" spans="1:26" s="3" customFormat="1" ht="20.25">
      <c r="A44" s="15" t="s">
        <v>198</v>
      </c>
      <c r="B44" s="154"/>
      <c r="C44" s="17">
        <v>180</v>
      </c>
      <c r="D44" s="105">
        <v>1</v>
      </c>
      <c r="E44" s="101">
        <v>1</v>
      </c>
      <c r="F44" s="101">
        <v>1</v>
      </c>
      <c r="G44" s="102">
        <f t="shared" si="5"/>
        <v>1</v>
      </c>
      <c r="H44" s="78">
        <f t="shared" si="6"/>
        <v>180</v>
      </c>
      <c r="I44" s="76">
        <f t="shared" si="7"/>
        <v>1.8633540372670807E-3</v>
      </c>
      <c r="J44" s="20"/>
      <c r="K44" s="14"/>
      <c r="L44" s="14"/>
      <c r="M44" s="14"/>
      <c r="N44" s="14"/>
      <c r="O44" s="14"/>
      <c r="P44" s="14"/>
      <c r="Q44" s="14"/>
      <c r="R44" s="14"/>
      <c r="S44" s="2"/>
      <c r="T44" s="2"/>
      <c r="U44" s="2"/>
      <c r="V44" s="2"/>
      <c r="W44" s="2"/>
      <c r="X44" s="2"/>
      <c r="Y44" s="2"/>
      <c r="Z44" s="2"/>
    </row>
    <row r="45" spans="1:26" s="3" customFormat="1" ht="20.25">
      <c r="A45" s="15" t="s">
        <v>199</v>
      </c>
      <c r="B45" s="154"/>
      <c r="C45" s="17">
        <v>720</v>
      </c>
      <c r="D45" s="105">
        <v>2</v>
      </c>
      <c r="E45" s="101">
        <v>0</v>
      </c>
      <c r="F45" s="101">
        <v>0</v>
      </c>
      <c r="G45" s="102">
        <f t="shared" si="5"/>
        <v>0.66666666666666663</v>
      </c>
      <c r="H45" s="78">
        <f t="shared" si="6"/>
        <v>480</v>
      </c>
      <c r="I45" s="76">
        <f t="shared" si="7"/>
        <v>4.9689440993788822E-3</v>
      </c>
      <c r="J45" s="20"/>
      <c r="K45" s="14"/>
      <c r="L45" s="14"/>
      <c r="M45" s="14"/>
      <c r="N45" s="14"/>
      <c r="O45" s="14"/>
      <c r="P45" s="14"/>
      <c r="Q45" s="14"/>
      <c r="R45" s="14"/>
      <c r="S45" s="2"/>
      <c r="T45" s="2"/>
      <c r="U45" s="2"/>
      <c r="V45" s="2"/>
      <c r="W45" s="2"/>
      <c r="X45" s="2"/>
      <c r="Y45" s="2"/>
      <c r="Z45" s="2"/>
    </row>
    <row r="46" spans="1:26" s="3" customFormat="1" ht="40.5">
      <c r="A46" s="15" t="s">
        <v>200</v>
      </c>
      <c r="B46" s="154"/>
      <c r="C46" s="17">
        <v>180</v>
      </c>
      <c r="D46" s="105">
        <v>3</v>
      </c>
      <c r="E46" s="101">
        <v>0</v>
      </c>
      <c r="F46" s="101">
        <v>0</v>
      </c>
      <c r="G46" s="102">
        <f t="shared" ref="G46:G56" si="8">+(D46+E46+F46)/3</f>
        <v>1</v>
      </c>
      <c r="H46" s="78">
        <f t="shared" ref="H46:H56" si="9">+G46*C46</f>
        <v>180</v>
      </c>
      <c r="I46" s="76">
        <f t="shared" ref="I46:I56" si="10">+H46/96600</f>
        <v>1.8633540372670807E-3</v>
      </c>
      <c r="J46" s="20"/>
      <c r="K46" s="14"/>
      <c r="L46" s="14"/>
      <c r="M46" s="14"/>
      <c r="N46" s="14"/>
      <c r="O46" s="14"/>
      <c r="P46" s="14"/>
      <c r="Q46" s="14"/>
      <c r="R46" s="14"/>
      <c r="S46" s="2"/>
      <c r="T46" s="2"/>
      <c r="U46" s="2"/>
      <c r="V46" s="2"/>
      <c r="W46" s="2"/>
      <c r="X46" s="2"/>
      <c r="Y46" s="2"/>
      <c r="Z46" s="2"/>
    </row>
    <row r="47" spans="1:26" s="3" customFormat="1" ht="20.25">
      <c r="A47" s="15"/>
      <c r="B47" s="154"/>
      <c r="C47" s="17"/>
      <c r="D47" s="105"/>
      <c r="E47" s="101"/>
      <c r="F47" s="101"/>
      <c r="G47" s="102">
        <f t="shared" si="8"/>
        <v>0</v>
      </c>
      <c r="H47" s="78">
        <f t="shared" si="9"/>
        <v>0</v>
      </c>
      <c r="I47" s="76">
        <f t="shared" si="10"/>
        <v>0</v>
      </c>
      <c r="J47" s="20"/>
      <c r="K47" s="14"/>
      <c r="L47" s="14"/>
      <c r="M47" s="14"/>
      <c r="N47" s="14"/>
      <c r="O47" s="14"/>
      <c r="P47" s="14"/>
      <c r="Q47" s="14"/>
      <c r="R47" s="14"/>
      <c r="S47" s="2"/>
      <c r="T47" s="2"/>
      <c r="U47" s="2"/>
      <c r="V47" s="2"/>
      <c r="W47" s="2"/>
      <c r="X47" s="2"/>
      <c r="Y47" s="2"/>
      <c r="Z47" s="2"/>
    </row>
    <row r="48" spans="1:26" s="3" customFormat="1" ht="20.25">
      <c r="A48" s="80" t="s">
        <v>201</v>
      </c>
      <c r="B48" s="154"/>
      <c r="C48" s="17"/>
      <c r="D48" s="105"/>
      <c r="E48" s="101"/>
      <c r="F48" s="101"/>
      <c r="G48" s="102">
        <f t="shared" si="8"/>
        <v>0</v>
      </c>
      <c r="H48" s="78">
        <f t="shared" si="9"/>
        <v>0</v>
      </c>
      <c r="I48" s="76">
        <f t="shared" si="10"/>
        <v>0</v>
      </c>
      <c r="J48" s="20"/>
      <c r="K48" s="14"/>
      <c r="L48" s="14"/>
      <c r="M48" s="14"/>
      <c r="N48" s="14"/>
      <c r="O48" s="14"/>
      <c r="P48" s="14"/>
      <c r="Q48" s="14"/>
      <c r="R48" s="14"/>
      <c r="S48" s="2"/>
      <c r="T48" s="2"/>
      <c r="U48" s="2"/>
      <c r="V48" s="2"/>
      <c r="W48" s="2"/>
      <c r="X48" s="2"/>
      <c r="Y48" s="2"/>
      <c r="Z48" s="2"/>
    </row>
    <row r="49" spans="1:26" s="3" customFormat="1" ht="20.25">
      <c r="A49" s="15" t="s">
        <v>202</v>
      </c>
      <c r="B49" s="154"/>
      <c r="C49" s="17">
        <v>120</v>
      </c>
      <c r="D49" s="105">
        <v>36</v>
      </c>
      <c r="E49" s="101">
        <v>28</v>
      </c>
      <c r="F49" s="101">
        <v>20</v>
      </c>
      <c r="G49" s="102">
        <f t="shared" si="8"/>
        <v>28</v>
      </c>
      <c r="H49" s="78">
        <f t="shared" si="9"/>
        <v>3360</v>
      </c>
      <c r="I49" s="76">
        <f t="shared" si="10"/>
        <v>3.4782608695652174E-2</v>
      </c>
      <c r="J49" s="20"/>
      <c r="K49" s="14"/>
      <c r="L49" s="14"/>
      <c r="M49" s="14"/>
      <c r="N49" s="14"/>
      <c r="O49" s="14"/>
      <c r="P49" s="14"/>
      <c r="Q49" s="14"/>
      <c r="R49" s="14"/>
      <c r="S49" s="2"/>
      <c r="T49" s="2"/>
      <c r="U49" s="2"/>
      <c r="V49" s="2"/>
      <c r="W49" s="2"/>
      <c r="X49" s="2"/>
      <c r="Y49" s="2"/>
      <c r="Z49" s="2"/>
    </row>
    <row r="50" spans="1:26" s="3" customFormat="1" ht="20.25">
      <c r="A50" s="15" t="s">
        <v>203</v>
      </c>
      <c r="B50" s="154"/>
      <c r="C50" s="17">
        <v>180</v>
      </c>
      <c r="D50" s="105">
        <v>12</v>
      </c>
      <c r="E50" s="101">
        <v>12</v>
      </c>
      <c r="F50" s="101">
        <v>12</v>
      </c>
      <c r="G50" s="102">
        <f t="shared" si="8"/>
        <v>12</v>
      </c>
      <c r="H50" s="78">
        <f t="shared" si="9"/>
        <v>2160</v>
      </c>
      <c r="I50" s="76">
        <f t="shared" si="10"/>
        <v>2.236024844720497E-2</v>
      </c>
      <c r="J50" s="20"/>
      <c r="K50" s="14"/>
      <c r="L50" s="14"/>
      <c r="M50" s="14"/>
      <c r="N50" s="14"/>
      <c r="O50" s="14"/>
      <c r="P50" s="14"/>
      <c r="Q50" s="14"/>
      <c r="R50" s="14"/>
      <c r="S50" s="2"/>
      <c r="T50" s="2"/>
      <c r="U50" s="2"/>
      <c r="V50" s="2"/>
      <c r="W50" s="2"/>
      <c r="X50" s="2"/>
      <c r="Y50" s="2"/>
      <c r="Z50" s="2"/>
    </row>
    <row r="51" spans="1:26" s="3" customFormat="1" ht="20.25">
      <c r="A51" s="15" t="s">
        <v>204</v>
      </c>
      <c r="B51" s="154"/>
      <c r="C51" s="17">
        <v>1200</v>
      </c>
      <c r="D51" s="105">
        <v>4</v>
      </c>
      <c r="E51" s="101">
        <v>4</v>
      </c>
      <c r="F51" s="101">
        <v>4</v>
      </c>
      <c r="G51" s="102">
        <f t="shared" si="8"/>
        <v>4</v>
      </c>
      <c r="H51" s="78">
        <f t="shared" si="9"/>
        <v>4800</v>
      </c>
      <c r="I51" s="76">
        <f t="shared" si="10"/>
        <v>4.9689440993788817E-2</v>
      </c>
      <c r="J51" s="20"/>
      <c r="K51" s="14"/>
      <c r="L51" s="14"/>
      <c r="M51" s="14"/>
      <c r="N51" s="14"/>
      <c r="O51" s="14"/>
      <c r="P51" s="14"/>
      <c r="Q51" s="14"/>
      <c r="R51" s="14"/>
      <c r="S51" s="2"/>
      <c r="T51" s="2"/>
      <c r="U51" s="2"/>
      <c r="V51" s="2"/>
      <c r="W51" s="2"/>
      <c r="X51" s="2"/>
      <c r="Y51" s="2"/>
      <c r="Z51" s="2"/>
    </row>
    <row r="52" spans="1:26" s="3" customFormat="1" ht="20.25">
      <c r="A52" s="15" t="s">
        <v>205</v>
      </c>
      <c r="B52" s="154"/>
      <c r="C52" s="17">
        <v>180</v>
      </c>
      <c r="D52" s="105">
        <v>1</v>
      </c>
      <c r="E52" s="101">
        <v>2</v>
      </c>
      <c r="F52" s="101">
        <v>2</v>
      </c>
      <c r="G52" s="102">
        <f t="shared" si="8"/>
        <v>1.6666666666666667</v>
      </c>
      <c r="H52" s="78">
        <f t="shared" si="9"/>
        <v>300</v>
      </c>
      <c r="I52" s="76">
        <f t="shared" si="10"/>
        <v>3.105590062111801E-3</v>
      </c>
      <c r="J52" s="20"/>
      <c r="K52" s="14"/>
      <c r="L52" s="14"/>
      <c r="M52" s="14"/>
      <c r="N52" s="14"/>
      <c r="O52" s="14"/>
      <c r="P52" s="14"/>
      <c r="Q52" s="14"/>
      <c r="R52" s="14"/>
      <c r="S52" s="2"/>
      <c r="T52" s="2"/>
      <c r="U52" s="2"/>
      <c r="V52" s="2"/>
      <c r="W52" s="2"/>
      <c r="X52" s="2"/>
      <c r="Y52" s="2"/>
      <c r="Z52" s="2"/>
    </row>
    <row r="53" spans="1:26" s="3" customFormat="1" ht="20.25">
      <c r="A53" s="15" t="s">
        <v>206</v>
      </c>
      <c r="B53" s="154"/>
      <c r="C53" s="17">
        <v>180</v>
      </c>
      <c r="D53" s="105">
        <v>3</v>
      </c>
      <c r="E53" s="101">
        <v>3</v>
      </c>
      <c r="F53" s="101">
        <v>3</v>
      </c>
      <c r="G53" s="102">
        <f t="shared" si="8"/>
        <v>3</v>
      </c>
      <c r="H53" s="78">
        <f t="shared" si="9"/>
        <v>540</v>
      </c>
      <c r="I53" s="76">
        <f t="shared" si="10"/>
        <v>5.5900621118012426E-3</v>
      </c>
      <c r="J53" s="20"/>
      <c r="K53" s="14"/>
      <c r="L53" s="14"/>
      <c r="M53" s="14"/>
      <c r="N53" s="14"/>
      <c r="O53" s="14"/>
      <c r="P53" s="14"/>
      <c r="Q53" s="14"/>
      <c r="R53" s="14"/>
      <c r="S53" s="2"/>
      <c r="T53" s="2"/>
      <c r="U53" s="2"/>
      <c r="V53" s="2"/>
      <c r="W53" s="2"/>
      <c r="X53" s="2"/>
      <c r="Y53" s="2"/>
      <c r="Z53" s="2"/>
    </row>
    <row r="54" spans="1:26" s="3" customFormat="1" ht="20.25">
      <c r="A54" s="15" t="s">
        <v>207</v>
      </c>
      <c r="B54" s="154"/>
      <c r="C54" s="17">
        <v>180</v>
      </c>
      <c r="D54" s="105">
        <v>2</v>
      </c>
      <c r="E54" s="101">
        <v>0</v>
      </c>
      <c r="F54" s="101">
        <v>0</v>
      </c>
      <c r="G54" s="102">
        <f t="shared" si="8"/>
        <v>0.66666666666666663</v>
      </c>
      <c r="H54" s="78">
        <f t="shared" si="9"/>
        <v>120</v>
      </c>
      <c r="I54" s="76">
        <f t="shared" si="10"/>
        <v>1.2422360248447205E-3</v>
      </c>
      <c r="J54" s="20"/>
      <c r="K54" s="14"/>
      <c r="L54" s="14"/>
      <c r="M54" s="14"/>
      <c r="N54" s="14"/>
      <c r="O54" s="14"/>
      <c r="P54" s="14"/>
      <c r="Q54" s="14"/>
      <c r="R54" s="14"/>
      <c r="S54" s="2"/>
      <c r="T54" s="2"/>
      <c r="U54" s="2"/>
      <c r="V54" s="2"/>
      <c r="W54" s="2"/>
      <c r="X54" s="2"/>
      <c r="Y54" s="2"/>
      <c r="Z54" s="2"/>
    </row>
    <row r="55" spans="1:26" s="3" customFormat="1" ht="40.5">
      <c r="A55" s="15" t="s">
        <v>208</v>
      </c>
      <c r="B55" s="154"/>
      <c r="C55" s="17">
        <v>180</v>
      </c>
      <c r="D55" s="105">
        <v>4</v>
      </c>
      <c r="E55" s="101">
        <v>4</v>
      </c>
      <c r="F55" s="101">
        <v>5</v>
      </c>
      <c r="G55" s="102">
        <f t="shared" si="8"/>
        <v>4.333333333333333</v>
      </c>
      <c r="H55" s="78">
        <f t="shared" si="9"/>
        <v>780</v>
      </c>
      <c r="I55" s="76">
        <f t="shared" si="10"/>
        <v>8.0745341614906832E-3</v>
      </c>
      <c r="J55" s="20"/>
      <c r="K55" s="14"/>
      <c r="L55" s="14"/>
      <c r="M55" s="14"/>
      <c r="N55" s="14"/>
      <c r="O55" s="14"/>
      <c r="P55" s="14"/>
      <c r="Q55" s="14"/>
      <c r="R55" s="14"/>
      <c r="S55" s="2"/>
      <c r="T55" s="2"/>
      <c r="U55" s="2"/>
      <c r="V55" s="2"/>
      <c r="W55" s="2"/>
      <c r="X55" s="2"/>
      <c r="Y55" s="2"/>
      <c r="Z55" s="2"/>
    </row>
    <row r="56" spans="1:26" s="3" customFormat="1" ht="60.75">
      <c r="A56" s="15" t="s">
        <v>209</v>
      </c>
      <c r="B56" s="154"/>
      <c r="C56" s="17">
        <v>120</v>
      </c>
      <c r="D56" s="105">
        <v>4</v>
      </c>
      <c r="E56" s="101">
        <v>4</v>
      </c>
      <c r="F56" s="101">
        <v>4</v>
      </c>
      <c r="G56" s="102">
        <f t="shared" si="8"/>
        <v>4</v>
      </c>
      <c r="H56" s="78">
        <f t="shared" si="9"/>
        <v>480</v>
      </c>
      <c r="I56" s="76">
        <f t="shared" si="10"/>
        <v>4.9689440993788822E-3</v>
      </c>
      <c r="J56" s="20"/>
      <c r="K56" s="14"/>
      <c r="L56" s="14"/>
      <c r="M56" s="14"/>
      <c r="N56" s="14"/>
      <c r="O56" s="14"/>
      <c r="P56" s="14"/>
      <c r="Q56" s="14"/>
      <c r="R56" s="14"/>
      <c r="S56" s="2"/>
      <c r="T56" s="2"/>
      <c r="U56" s="2"/>
      <c r="V56" s="2"/>
      <c r="W56" s="2"/>
      <c r="X56" s="2"/>
      <c r="Y56" s="2"/>
      <c r="Z56" s="2"/>
    </row>
    <row r="57" spans="1:26" s="3" customFormat="1" ht="40.5">
      <c r="A57" s="15" t="s">
        <v>210</v>
      </c>
      <c r="B57" s="154"/>
      <c r="C57" s="17">
        <v>180</v>
      </c>
      <c r="D57" s="105">
        <v>6</v>
      </c>
      <c r="E57" s="101">
        <v>6</v>
      </c>
      <c r="F57" s="101">
        <v>6</v>
      </c>
      <c r="G57" s="102">
        <f t="shared" si="3"/>
        <v>6</v>
      </c>
      <c r="H57" s="78">
        <f t="shared" si="4"/>
        <v>1080</v>
      </c>
      <c r="I57" s="76">
        <f t="shared" si="2"/>
        <v>1.1180124223602485E-2</v>
      </c>
      <c r="J57" s="20"/>
      <c r="K57" s="14"/>
      <c r="L57" s="14"/>
      <c r="M57" s="14"/>
      <c r="N57" s="14"/>
      <c r="O57" s="14"/>
      <c r="P57" s="14"/>
      <c r="Q57" s="14"/>
      <c r="R57" s="14"/>
      <c r="S57" s="2"/>
      <c r="T57" s="2"/>
      <c r="U57" s="2"/>
      <c r="V57" s="2"/>
      <c r="W57" s="2"/>
      <c r="X57" s="2"/>
      <c r="Y57" s="2"/>
      <c r="Z57" s="2"/>
    </row>
    <row r="58" spans="1:26" s="3" customFormat="1" ht="20.25">
      <c r="A58" s="15"/>
      <c r="B58" s="154"/>
      <c r="C58" s="17"/>
      <c r="D58" s="105"/>
      <c r="E58" s="101"/>
      <c r="F58" s="101"/>
      <c r="G58" s="102">
        <f t="shared" si="3"/>
        <v>0</v>
      </c>
      <c r="H58" s="78">
        <f t="shared" si="4"/>
        <v>0</v>
      </c>
      <c r="I58" s="76">
        <f t="shared" si="2"/>
        <v>0</v>
      </c>
      <c r="J58" s="20"/>
      <c r="K58" s="14"/>
      <c r="L58" s="14"/>
      <c r="M58" s="14"/>
      <c r="N58" s="14"/>
      <c r="O58" s="14"/>
      <c r="P58" s="14"/>
      <c r="Q58" s="14"/>
      <c r="R58" s="14"/>
      <c r="S58" s="2"/>
      <c r="T58" s="2"/>
      <c r="U58" s="2"/>
      <c r="V58" s="2"/>
      <c r="W58" s="2"/>
      <c r="X58" s="2"/>
      <c r="Y58" s="2"/>
      <c r="Z58" s="2"/>
    </row>
    <row r="59" spans="1:26" s="3" customFormat="1" ht="20.25">
      <c r="A59" s="28" t="s">
        <v>53</v>
      </c>
      <c r="B59" s="154"/>
      <c r="C59" s="17"/>
      <c r="D59" s="105"/>
      <c r="E59" s="101"/>
      <c r="F59" s="101"/>
      <c r="G59" s="102">
        <f t="shared" si="3"/>
        <v>0</v>
      </c>
      <c r="H59" s="78">
        <f t="shared" si="4"/>
        <v>0</v>
      </c>
      <c r="I59" s="76">
        <f t="shared" si="2"/>
        <v>0</v>
      </c>
      <c r="J59" s="20"/>
      <c r="K59" s="14"/>
      <c r="L59" s="14"/>
      <c r="M59" s="14"/>
      <c r="N59" s="14"/>
      <c r="O59" s="14"/>
      <c r="P59" s="14"/>
      <c r="Q59" s="14"/>
      <c r="R59" s="14"/>
      <c r="S59" s="2"/>
      <c r="T59" s="2"/>
      <c r="U59" s="2"/>
      <c r="V59" s="2"/>
      <c r="W59" s="2"/>
      <c r="X59" s="2"/>
      <c r="Y59" s="2"/>
      <c r="Z59" s="2"/>
    </row>
    <row r="60" spans="1:26" s="3" customFormat="1" ht="20.25">
      <c r="A60" s="22" t="s">
        <v>211</v>
      </c>
      <c r="B60" s="154"/>
      <c r="C60" s="17">
        <v>120</v>
      </c>
      <c r="D60" s="105">
        <v>12</v>
      </c>
      <c r="E60" s="101">
        <v>12</v>
      </c>
      <c r="F60" s="101">
        <v>12</v>
      </c>
      <c r="G60" s="102">
        <f t="shared" si="3"/>
        <v>12</v>
      </c>
      <c r="H60" s="78">
        <f t="shared" si="4"/>
        <v>1440</v>
      </c>
      <c r="I60" s="76">
        <f t="shared" si="2"/>
        <v>1.4906832298136646E-2</v>
      </c>
      <c r="J60" s="20"/>
      <c r="K60" s="14"/>
      <c r="L60" s="14"/>
      <c r="M60" s="14"/>
      <c r="N60" s="14"/>
      <c r="O60" s="14"/>
      <c r="P60" s="14"/>
      <c r="Q60" s="14"/>
      <c r="R60" s="14"/>
      <c r="S60" s="2"/>
      <c r="T60" s="2"/>
      <c r="U60" s="2"/>
      <c r="V60" s="2"/>
      <c r="W60" s="2"/>
      <c r="X60" s="2"/>
      <c r="Y60" s="2"/>
      <c r="Z60" s="2"/>
    </row>
    <row r="61" spans="1:26" s="3" customFormat="1" ht="20.25">
      <c r="A61" s="22" t="s">
        <v>212</v>
      </c>
      <c r="B61" s="154"/>
      <c r="C61" s="17">
        <v>120</v>
      </c>
      <c r="D61" s="106">
        <v>2</v>
      </c>
      <c r="E61" s="107">
        <v>4</v>
      </c>
      <c r="F61" s="107">
        <v>3</v>
      </c>
      <c r="G61" s="102">
        <f t="shared" si="3"/>
        <v>3</v>
      </c>
      <c r="H61" s="78">
        <f t="shared" si="4"/>
        <v>360</v>
      </c>
      <c r="I61" s="76">
        <f t="shared" si="2"/>
        <v>3.7267080745341614E-3</v>
      </c>
      <c r="J61" s="20"/>
      <c r="K61" s="14"/>
      <c r="L61" s="14"/>
      <c r="M61" s="14"/>
      <c r="N61" s="14"/>
      <c r="O61" s="14"/>
      <c r="P61" s="14"/>
      <c r="Q61" s="14"/>
      <c r="R61" s="14"/>
      <c r="S61" s="2"/>
      <c r="T61" s="2"/>
      <c r="U61" s="2"/>
      <c r="V61" s="2"/>
      <c r="W61" s="2"/>
      <c r="X61" s="2"/>
      <c r="Y61" s="2"/>
      <c r="Z61" s="2"/>
    </row>
    <row r="62" spans="1:26" s="3" customFormat="1" ht="20.25">
      <c r="A62" s="22" t="s">
        <v>213</v>
      </c>
      <c r="B62" s="154"/>
      <c r="C62" s="17">
        <v>960</v>
      </c>
      <c r="D62" s="78">
        <v>0</v>
      </c>
      <c r="E62" s="78">
        <v>0</v>
      </c>
      <c r="F62" s="78">
        <v>3</v>
      </c>
      <c r="G62" s="102">
        <f t="shared" si="3"/>
        <v>1</v>
      </c>
      <c r="H62" s="78">
        <f t="shared" si="4"/>
        <v>960</v>
      </c>
      <c r="I62" s="76">
        <f t="shared" si="2"/>
        <v>9.9378881987577643E-3</v>
      </c>
      <c r="J62" s="26"/>
      <c r="K62" s="14"/>
      <c r="L62" s="14"/>
      <c r="M62" s="2"/>
      <c r="N62" s="2"/>
      <c r="O62" s="2"/>
      <c r="P62" s="2"/>
      <c r="Q62" s="2"/>
      <c r="R62" s="2"/>
      <c r="S62" s="2"/>
      <c r="T62" s="2"/>
    </row>
    <row r="63" spans="1:26" s="3" customFormat="1" ht="20.25">
      <c r="A63" s="22" t="s">
        <v>214</v>
      </c>
      <c r="B63" s="154"/>
      <c r="C63" s="17">
        <v>180</v>
      </c>
      <c r="D63" s="78">
        <v>12</v>
      </c>
      <c r="E63" s="78">
        <v>12</v>
      </c>
      <c r="F63" s="78">
        <v>12</v>
      </c>
      <c r="G63" s="102">
        <f t="shared" ref="G63:G71" si="11">+(D63+E63+F63)/3</f>
        <v>12</v>
      </c>
      <c r="H63" s="78">
        <f t="shared" ref="H63:H71" si="12">+G63*C63</f>
        <v>2160</v>
      </c>
      <c r="I63" s="76">
        <f t="shared" ref="I63:I71" si="13">+H63/96600</f>
        <v>2.236024844720497E-2</v>
      </c>
      <c r="J63" s="26"/>
      <c r="K63" s="14"/>
      <c r="L63" s="14"/>
      <c r="M63" s="2"/>
      <c r="N63" s="2"/>
      <c r="O63" s="2"/>
      <c r="P63" s="2"/>
      <c r="Q63" s="2"/>
      <c r="R63" s="2"/>
      <c r="S63" s="2"/>
      <c r="T63" s="2"/>
    </row>
    <row r="64" spans="1:26" s="3" customFormat="1" ht="40.5">
      <c r="A64" s="22" t="s">
        <v>215</v>
      </c>
      <c r="B64" s="154"/>
      <c r="C64" s="17">
        <v>900</v>
      </c>
      <c r="D64" s="78">
        <v>2</v>
      </c>
      <c r="E64" s="78">
        <v>2</v>
      </c>
      <c r="F64" s="78">
        <v>2</v>
      </c>
      <c r="G64" s="102">
        <f t="shared" si="11"/>
        <v>2</v>
      </c>
      <c r="H64" s="78">
        <f t="shared" si="12"/>
        <v>1800</v>
      </c>
      <c r="I64" s="76">
        <f t="shared" si="13"/>
        <v>1.8633540372670808E-2</v>
      </c>
      <c r="J64" s="26"/>
      <c r="K64" s="14"/>
      <c r="L64" s="14"/>
      <c r="M64" s="2"/>
      <c r="N64" s="2"/>
      <c r="O64" s="2"/>
      <c r="P64" s="2"/>
      <c r="Q64" s="2"/>
      <c r="R64" s="2"/>
      <c r="S64" s="2"/>
      <c r="T64" s="2"/>
    </row>
    <row r="65" spans="1:20" s="3" customFormat="1" ht="20.25">
      <c r="A65" s="22" t="s">
        <v>216</v>
      </c>
      <c r="B65" s="154"/>
      <c r="C65" s="17">
        <v>90</v>
      </c>
      <c r="D65" s="78">
        <v>6</v>
      </c>
      <c r="E65" s="78">
        <v>6</v>
      </c>
      <c r="F65" s="78">
        <v>6</v>
      </c>
      <c r="G65" s="102">
        <f t="shared" si="11"/>
        <v>6</v>
      </c>
      <c r="H65" s="78">
        <f t="shared" si="12"/>
        <v>540</v>
      </c>
      <c r="I65" s="76">
        <f t="shared" si="13"/>
        <v>5.5900621118012426E-3</v>
      </c>
      <c r="J65" s="26"/>
      <c r="K65" s="14"/>
      <c r="L65" s="14"/>
      <c r="M65" s="2"/>
      <c r="N65" s="2"/>
      <c r="O65" s="2"/>
      <c r="P65" s="2"/>
      <c r="Q65" s="2"/>
      <c r="R65" s="2"/>
      <c r="S65" s="2"/>
      <c r="T65" s="2"/>
    </row>
    <row r="66" spans="1:20" s="3" customFormat="1" ht="20.25">
      <c r="A66" s="22"/>
      <c r="B66" s="154"/>
      <c r="C66" s="17"/>
      <c r="D66" s="78"/>
      <c r="E66" s="78"/>
      <c r="F66" s="78"/>
      <c r="G66" s="102">
        <f t="shared" si="11"/>
        <v>0</v>
      </c>
      <c r="H66" s="78">
        <f t="shared" si="12"/>
        <v>0</v>
      </c>
      <c r="I66" s="76">
        <f t="shared" si="13"/>
        <v>0</v>
      </c>
      <c r="J66" s="26"/>
      <c r="K66" s="14"/>
      <c r="L66" s="14"/>
      <c r="M66" s="2"/>
      <c r="N66" s="2"/>
      <c r="O66" s="2"/>
      <c r="P66" s="2"/>
      <c r="Q66" s="2"/>
      <c r="R66" s="2"/>
      <c r="S66" s="2"/>
      <c r="T66" s="2"/>
    </row>
    <row r="67" spans="1:20" s="3" customFormat="1" ht="20.25">
      <c r="A67" s="28" t="s">
        <v>217</v>
      </c>
      <c r="B67" s="154"/>
      <c r="C67" s="17"/>
      <c r="D67" s="78"/>
      <c r="E67" s="78"/>
      <c r="F67" s="78"/>
      <c r="G67" s="102">
        <f t="shared" si="11"/>
        <v>0</v>
      </c>
      <c r="H67" s="78">
        <f t="shared" si="12"/>
        <v>0</v>
      </c>
      <c r="I67" s="76">
        <f t="shared" si="13"/>
        <v>0</v>
      </c>
      <c r="J67" s="26"/>
      <c r="K67" s="14"/>
      <c r="L67" s="14"/>
      <c r="M67" s="2"/>
      <c r="N67" s="2"/>
      <c r="O67" s="2"/>
      <c r="P67" s="2"/>
      <c r="Q67" s="2"/>
      <c r="R67" s="2"/>
      <c r="S67" s="2"/>
      <c r="T67" s="2"/>
    </row>
    <row r="68" spans="1:20" s="3" customFormat="1" ht="20.25">
      <c r="A68" s="22" t="s">
        <v>218</v>
      </c>
      <c r="B68" s="154"/>
      <c r="C68" s="17">
        <v>480</v>
      </c>
      <c r="D68" s="78">
        <v>6</v>
      </c>
      <c r="E68" s="78">
        <v>6</v>
      </c>
      <c r="F68" s="78">
        <v>4</v>
      </c>
      <c r="G68" s="102">
        <f t="shared" si="11"/>
        <v>5.333333333333333</v>
      </c>
      <c r="H68" s="78">
        <f t="shared" si="12"/>
        <v>2560</v>
      </c>
      <c r="I68" s="76">
        <f t="shared" si="13"/>
        <v>2.650103519668737E-2</v>
      </c>
      <c r="J68" s="26"/>
      <c r="K68" s="14"/>
      <c r="L68" s="14"/>
      <c r="M68" s="2"/>
      <c r="N68" s="2"/>
      <c r="O68" s="2"/>
      <c r="P68" s="2"/>
      <c r="Q68" s="2"/>
      <c r="R68" s="2"/>
      <c r="S68" s="2"/>
      <c r="T68" s="2"/>
    </row>
    <row r="69" spans="1:20" s="3" customFormat="1" ht="20.25">
      <c r="A69" s="22" t="s">
        <v>219</v>
      </c>
      <c r="B69" s="154"/>
      <c r="C69" s="17">
        <v>480</v>
      </c>
      <c r="D69" s="78">
        <v>2</v>
      </c>
      <c r="E69" s="78">
        <v>2</v>
      </c>
      <c r="F69" s="78">
        <v>2</v>
      </c>
      <c r="G69" s="102">
        <f t="shared" si="11"/>
        <v>2</v>
      </c>
      <c r="H69" s="78">
        <f t="shared" si="12"/>
        <v>960</v>
      </c>
      <c r="I69" s="76">
        <f t="shared" si="13"/>
        <v>9.9378881987577643E-3</v>
      </c>
      <c r="J69" s="26"/>
      <c r="K69" s="14"/>
      <c r="L69" s="14"/>
      <c r="M69" s="2"/>
      <c r="N69" s="2"/>
      <c r="O69" s="2"/>
      <c r="P69" s="2"/>
      <c r="Q69" s="2"/>
      <c r="R69" s="2"/>
      <c r="S69" s="2"/>
      <c r="T69" s="2"/>
    </row>
    <row r="70" spans="1:20" s="3" customFormat="1" ht="20.25">
      <c r="A70" s="22" t="s">
        <v>220</v>
      </c>
      <c r="B70" s="154"/>
      <c r="C70" s="17">
        <v>2400</v>
      </c>
      <c r="D70" s="78">
        <v>1</v>
      </c>
      <c r="E70" s="78">
        <v>0</v>
      </c>
      <c r="F70" s="78">
        <v>0</v>
      </c>
      <c r="G70" s="102">
        <f t="shared" si="11"/>
        <v>0.33333333333333331</v>
      </c>
      <c r="H70" s="78">
        <f t="shared" si="12"/>
        <v>800</v>
      </c>
      <c r="I70" s="76">
        <f t="shared" si="13"/>
        <v>8.2815734989648039E-3</v>
      </c>
      <c r="J70" s="26"/>
      <c r="K70" s="14"/>
      <c r="L70" s="14"/>
      <c r="M70" s="2"/>
      <c r="N70" s="2"/>
      <c r="O70" s="2"/>
      <c r="P70" s="2"/>
      <c r="Q70" s="2"/>
      <c r="R70" s="2"/>
      <c r="S70" s="2"/>
      <c r="T70" s="2"/>
    </row>
    <row r="71" spans="1:20" s="3" customFormat="1" ht="40.5">
      <c r="A71" s="22" t="s">
        <v>221</v>
      </c>
      <c r="B71" s="154"/>
      <c r="C71" s="17">
        <v>480</v>
      </c>
      <c r="D71" s="78">
        <v>3</v>
      </c>
      <c r="E71" s="78">
        <v>2</v>
      </c>
      <c r="F71" s="78">
        <v>0</v>
      </c>
      <c r="G71" s="102">
        <f t="shared" si="11"/>
        <v>1.6666666666666667</v>
      </c>
      <c r="H71" s="78">
        <f t="shared" si="12"/>
        <v>800</v>
      </c>
      <c r="I71" s="76">
        <f t="shared" si="13"/>
        <v>8.2815734989648039E-3</v>
      </c>
      <c r="J71" s="26"/>
      <c r="K71" s="14"/>
      <c r="L71" s="14"/>
      <c r="M71" s="2"/>
      <c r="N71" s="2"/>
      <c r="O71" s="2"/>
      <c r="P71" s="2"/>
      <c r="Q71" s="2"/>
      <c r="R71" s="2"/>
      <c r="S71" s="2"/>
      <c r="T71" s="2"/>
    </row>
    <row r="72" spans="1:20" s="3" customFormat="1" ht="40.5">
      <c r="A72" s="22" t="s">
        <v>222</v>
      </c>
      <c r="B72" s="154"/>
      <c r="C72" s="17">
        <v>480</v>
      </c>
      <c r="D72" s="78">
        <v>1</v>
      </c>
      <c r="E72" s="78">
        <v>1</v>
      </c>
      <c r="F72" s="78">
        <v>1</v>
      </c>
      <c r="G72" s="102">
        <f t="shared" si="3"/>
        <v>1</v>
      </c>
      <c r="H72" s="78">
        <f t="shared" si="4"/>
        <v>480</v>
      </c>
      <c r="I72" s="76">
        <f t="shared" si="2"/>
        <v>4.9689440993788822E-3</v>
      </c>
      <c r="J72" s="26"/>
      <c r="K72" s="14"/>
      <c r="L72" s="14"/>
      <c r="M72" s="2"/>
      <c r="N72" s="2"/>
      <c r="O72" s="2"/>
      <c r="P72" s="2"/>
      <c r="Q72" s="2"/>
      <c r="R72" s="2"/>
      <c r="S72" s="2"/>
      <c r="T72" s="2"/>
    </row>
    <row r="73" spans="1:20" s="3" customFormat="1" ht="40.5">
      <c r="A73" s="22" t="s">
        <v>223</v>
      </c>
      <c r="B73" s="154"/>
      <c r="C73" s="17">
        <v>480</v>
      </c>
      <c r="D73" s="78">
        <v>10</v>
      </c>
      <c r="E73" s="78">
        <v>18</v>
      </c>
      <c r="F73" s="78">
        <v>6</v>
      </c>
      <c r="G73" s="102">
        <f t="shared" si="3"/>
        <v>11.333333333333334</v>
      </c>
      <c r="H73" s="78">
        <f t="shared" si="4"/>
        <v>5440</v>
      </c>
      <c r="I73" s="76">
        <f t="shared" si="2"/>
        <v>5.6314699792960665E-2</v>
      </c>
      <c r="J73" s="26"/>
      <c r="K73" s="14"/>
      <c r="L73" s="14"/>
      <c r="M73" s="2"/>
      <c r="N73" s="2"/>
      <c r="O73" s="2"/>
      <c r="P73" s="2"/>
      <c r="Q73" s="2"/>
      <c r="R73" s="2"/>
      <c r="S73" s="2"/>
      <c r="T73" s="2"/>
    </row>
    <row r="74" spans="1:20" s="3" customFormat="1" ht="40.5">
      <c r="A74" s="22" t="s">
        <v>224</v>
      </c>
      <c r="B74" s="154"/>
      <c r="C74" s="17">
        <v>480</v>
      </c>
      <c r="D74" s="78">
        <v>0</v>
      </c>
      <c r="E74" s="78">
        <v>0</v>
      </c>
      <c r="F74" s="78">
        <v>2</v>
      </c>
      <c r="G74" s="102">
        <f>+(D74+E74+F74)/3</f>
        <v>0.66666666666666663</v>
      </c>
      <c r="H74" s="78">
        <f>+G74*C74</f>
        <v>320</v>
      </c>
      <c r="I74" s="76">
        <f>+H74/96600</f>
        <v>3.3126293995859213E-3</v>
      </c>
      <c r="J74" s="26"/>
      <c r="K74" s="14"/>
      <c r="L74" s="14"/>
      <c r="M74" s="2"/>
      <c r="N74" s="2"/>
      <c r="O74" s="2"/>
      <c r="P74" s="2"/>
      <c r="Q74" s="2"/>
      <c r="R74" s="2"/>
      <c r="S74" s="2"/>
      <c r="T74" s="2"/>
    </row>
    <row r="75" spans="1:20" s="3" customFormat="1" ht="60.75">
      <c r="A75" s="86" t="s">
        <v>225</v>
      </c>
      <c r="B75" s="160"/>
      <c r="C75" s="88">
        <v>480</v>
      </c>
      <c r="D75" s="89">
        <v>0</v>
      </c>
      <c r="E75" s="89">
        <v>1</v>
      </c>
      <c r="F75" s="89">
        <v>5</v>
      </c>
      <c r="G75" s="108">
        <f>+(D75+E75+F75)/3</f>
        <v>2</v>
      </c>
      <c r="H75" s="89">
        <f>+G75*C75</f>
        <v>960</v>
      </c>
      <c r="I75" s="90">
        <f>+H75/96600</f>
        <v>9.9378881987577643E-3</v>
      </c>
      <c r="J75" s="91"/>
      <c r="K75" s="14"/>
      <c r="L75" s="14"/>
      <c r="M75" s="2"/>
      <c r="N75" s="2"/>
      <c r="O75" s="2"/>
      <c r="P75" s="2"/>
      <c r="Q75" s="2"/>
      <c r="R75" s="2"/>
      <c r="S75" s="2"/>
      <c r="T75" s="2"/>
    </row>
    <row r="76" spans="1:20" s="3" customFormat="1" ht="60.75">
      <c r="A76" s="29" t="s">
        <v>226</v>
      </c>
      <c r="B76" s="161"/>
      <c r="C76" s="31">
        <v>480</v>
      </c>
      <c r="D76" s="79">
        <v>1</v>
      </c>
      <c r="E76" s="79">
        <v>2</v>
      </c>
      <c r="F76" s="79">
        <v>0</v>
      </c>
      <c r="G76" s="103">
        <f>+(D76+E76+F76)/3</f>
        <v>1</v>
      </c>
      <c r="H76" s="79">
        <f>+G76*C76</f>
        <v>480</v>
      </c>
      <c r="I76" s="77">
        <f>+H76/96600</f>
        <v>4.9689440993788822E-3</v>
      </c>
      <c r="J76" s="35"/>
      <c r="K76" s="14"/>
      <c r="L76" s="14"/>
      <c r="M76" s="2"/>
      <c r="N76" s="2"/>
      <c r="O76" s="2"/>
      <c r="P76" s="2"/>
      <c r="Q76" s="2"/>
      <c r="R76" s="2"/>
      <c r="S76" s="2"/>
      <c r="T76" s="2"/>
    </row>
    <row r="77" spans="1:20" s="3" customFormat="1" ht="24.95" customHeight="1">
      <c r="A77" s="94"/>
      <c r="B77" s="14"/>
      <c r="C77" s="37"/>
      <c r="D77" s="37"/>
      <c r="E77" s="37"/>
      <c r="F77" s="94"/>
      <c r="G77" s="1" t="s">
        <v>3</v>
      </c>
      <c r="H77" s="81">
        <f>SUM(H10:H76)</f>
        <v>556135.4</v>
      </c>
      <c r="I77" s="82">
        <f>SUM(I10:I76)</f>
        <v>5.7570952380952427</v>
      </c>
      <c r="J77" s="38"/>
      <c r="K77" s="33"/>
      <c r="L77" s="33"/>
      <c r="M77" s="2"/>
      <c r="N77" s="2"/>
      <c r="O77" s="2"/>
      <c r="P77" s="2"/>
      <c r="Q77" s="2"/>
      <c r="R77" s="2"/>
      <c r="S77" s="2"/>
      <c r="T77" s="2"/>
    </row>
    <row r="78" spans="1:20" s="3" customFormat="1" ht="24.95" customHeight="1">
      <c r="A78" s="4"/>
      <c r="B78" s="34"/>
      <c r="C78" s="34"/>
      <c r="D78" s="34"/>
      <c r="E78" s="34"/>
      <c r="F78" s="34"/>
      <c r="G78" s="34"/>
      <c r="H78" s="34"/>
      <c r="I78" s="34"/>
      <c r="J78" s="27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39" customFormat="1" ht="24">
      <c r="A79" s="40"/>
      <c r="B79" s="41"/>
      <c r="C79" s="42"/>
      <c r="D79" s="41"/>
      <c r="E79" s="41"/>
      <c r="F79" s="43"/>
      <c r="G79" s="44"/>
      <c r="H79" s="44"/>
    </row>
    <row r="80" spans="1:20" s="39" customFormat="1" ht="42" customHeight="1">
      <c r="A80"/>
      <c r="B80" s="120" t="s">
        <v>6</v>
      </c>
      <c r="C80" s="121" t="s">
        <v>303</v>
      </c>
      <c r="D80" s="142" t="s">
        <v>8</v>
      </c>
      <c r="E80" s="142"/>
      <c r="F80"/>
      <c r="G80"/>
      <c r="H80"/>
    </row>
    <row r="81" spans="1:8" s="39" customFormat="1" ht="42" customHeight="1">
      <c r="A81"/>
      <c r="B81" s="118">
        <v>6</v>
      </c>
      <c r="C81" s="119">
        <v>5</v>
      </c>
      <c r="D81" s="143">
        <v>1</v>
      </c>
      <c r="E81" s="129"/>
      <c r="F81"/>
      <c r="G81"/>
      <c r="H81"/>
    </row>
    <row r="82" spans="1:8" s="39" customFormat="1" ht="14.25">
      <c r="A82"/>
      <c r="B82"/>
      <c r="C82"/>
      <c r="D82"/>
      <c r="E82"/>
      <c r="F82"/>
      <c r="G82"/>
      <c r="H82"/>
    </row>
    <row r="83" spans="1:8" s="39" customFormat="1" ht="14.25">
      <c r="A83"/>
      <c r="B83"/>
      <c r="C83"/>
      <c r="D83"/>
      <c r="E83"/>
      <c r="F83"/>
      <c r="G83"/>
      <c r="H83"/>
    </row>
    <row r="84" spans="1:8" s="39" customFormat="1" ht="14.25">
      <c r="A84"/>
      <c r="B84"/>
      <c r="C84"/>
      <c r="D84"/>
      <c r="E84"/>
      <c r="F84"/>
      <c r="G84"/>
      <c r="H84"/>
    </row>
    <row r="85" spans="1:8" s="39" customFormat="1" ht="14.25">
      <c r="A85"/>
      <c r="B85"/>
      <c r="C85"/>
      <c r="D85"/>
      <c r="E85"/>
      <c r="F85"/>
      <c r="G85"/>
      <c r="H85"/>
    </row>
    <row r="86" spans="1:8" s="39" customFormat="1" ht="14.25">
      <c r="A86"/>
      <c r="B86"/>
      <c r="C86"/>
      <c r="D86"/>
      <c r="E86"/>
      <c r="F86"/>
      <c r="G86"/>
      <c r="H86"/>
    </row>
    <row r="87" spans="1:8" s="39" customFormat="1" ht="14.25">
      <c r="A87"/>
      <c r="B87"/>
      <c r="C87"/>
      <c r="D87"/>
      <c r="E87"/>
      <c r="F87"/>
      <c r="G87"/>
      <c r="H87"/>
    </row>
  </sheetData>
  <mergeCells count="22">
    <mergeCell ref="A1:J1"/>
    <mergeCell ref="A2:J2"/>
    <mergeCell ref="A3:J3"/>
    <mergeCell ref="A4:J4"/>
    <mergeCell ref="A5:J5"/>
    <mergeCell ref="A7:A8"/>
    <mergeCell ref="B7:B8"/>
    <mergeCell ref="C7:C8"/>
    <mergeCell ref="D7:G7"/>
    <mergeCell ref="H7:H8"/>
    <mergeCell ref="Y7:Z7"/>
    <mergeCell ref="I7:I8"/>
    <mergeCell ref="J7:J8"/>
    <mergeCell ref="K7:L7"/>
    <mergeCell ref="M7:N7"/>
    <mergeCell ref="O7:P7"/>
    <mergeCell ref="Q7:R7"/>
    <mergeCell ref="D80:E80"/>
    <mergeCell ref="D81:E81"/>
    <mergeCell ref="S7:T7"/>
    <mergeCell ref="U7:V7"/>
    <mergeCell ref="W7:X7"/>
  </mergeCells>
  <pageMargins left="0.27559055118110237" right="0.15748031496062992" top="0.70866141732283472" bottom="0.35433070866141736" header="0.70866141732283472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24</vt:i4>
      </vt:variant>
      <vt:variant>
        <vt:lpstr>ช่วงที่มีชื่อ</vt:lpstr>
      </vt:variant>
      <vt:variant>
        <vt:i4>24</vt:i4>
      </vt:variant>
    </vt:vector>
  </HeadingPairs>
  <TitlesOfParts>
    <vt:vector size="48" baseType="lpstr">
      <vt:lpstr>กุมารเวช</vt:lpstr>
      <vt:lpstr>จิตเวชและยาเสพติด</vt:lpstr>
      <vt:lpstr>ตา</vt:lpstr>
      <vt:lpstr>ผู้ป่วยนอก</vt:lpstr>
      <vt:lpstr>พยาธิวิทยา</vt:lpstr>
      <vt:lpstr>รังสีวิทยา</vt:lpstr>
      <vt:lpstr>วิสัญญีวิทยา</vt:lpstr>
      <vt:lpstr>เวชศาสตร์ครอบครัว</vt:lpstr>
      <vt:lpstr>เวชศาสตร์ฟื้นฟู</vt:lpstr>
      <vt:lpstr>ศัลยกรรม</vt:lpstr>
      <vt:lpstr>ศูนย์ส่งกลับ</vt:lpstr>
      <vt:lpstr>สูตินรีเวช</vt:lpstr>
      <vt:lpstr>หูคอจมูก</vt:lpstr>
      <vt:lpstr>ออร์โธปิดิกส์</vt:lpstr>
      <vt:lpstr>อายุรกรรม</vt:lpstr>
      <vt:lpstr>ทันตกรรม</vt:lpstr>
      <vt:lpstr>นิติเวชวิทยา</vt:lpstr>
      <vt:lpstr>ชต.รพ.ตร.</vt:lpstr>
      <vt:lpstr>ดร.รพ.ตร.</vt:lpstr>
      <vt:lpstr>นย.รพ.ตร.</vt:lpstr>
      <vt:lpstr>ระยะที่1</vt:lpstr>
      <vt:lpstr>ระยะที่2</vt:lpstr>
      <vt:lpstr>ระยะที่3</vt:lpstr>
      <vt:lpstr>ระยะที่4</vt:lpstr>
      <vt:lpstr>กุมารเวช!Print_Area</vt:lpstr>
      <vt:lpstr>จิตเวชและยาเสพติด!Print_Area</vt:lpstr>
      <vt:lpstr>ชต.รพ.ตร.!Print_Area</vt:lpstr>
      <vt:lpstr>ดร.รพ.ตร.!Print_Area</vt:lpstr>
      <vt:lpstr>ตา!Print_Area</vt:lpstr>
      <vt:lpstr>ทันตกรรม!Print_Area</vt:lpstr>
      <vt:lpstr>นย.รพ.ตร.!Print_Area</vt:lpstr>
      <vt:lpstr>นิติเวชวิทยา!Print_Area</vt:lpstr>
      <vt:lpstr>ผู้ป่วยนอก!Print_Area</vt:lpstr>
      <vt:lpstr>พยาธิวิทยา!Print_Area</vt:lpstr>
      <vt:lpstr>ระยะที่1!Print_Area</vt:lpstr>
      <vt:lpstr>ระยะที่2!Print_Area</vt:lpstr>
      <vt:lpstr>ระยะที่3!Print_Area</vt:lpstr>
      <vt:lpstr>ระยะที่4!Print_Area</vt:lpstr>
      <vt:lpstr>รังสีวิทยา!Print_Area</vt:lpstr>
      <vt:lpstr>วิสัญญีวิทยา!Print_Area</vt:lpstr>
      <vt:lpstr>เวชศาสตร์ครอบครัว!Print_Area</vt:lpstr>
      <vt:lpstr>เวชศาสตร์ฟื้นฟู!Print_Area</vt:lpstr>
      <vt:lpstr>ศัลยกรรม!Print_Area</vt:lpstr>
      <vt:lpstr>ศูนย์ส่งกลับ!Print_Area</vt:lpstr>
      <vt:lpstr>สูตินรีเวช!Print_Area</vt:lpstr>
      <vt:lpstr>หูคอจมูก!Print_Area</vt:lpstr>
      <vt:lpstr>ออร์โธปิดิกส์!Print_Area</vt:lpstr>
      <vt:lpstr>อายุรกรรม!Print_Area</vt:lpstr>
    </vt:vector>
  </TitlesOfParts>
  <Company>DMS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</dc:creator>
  <cp:lastModifiedBy>DELL</cp:lastModifiedBy>
  <cp:lastPrinted>2017-03-08T09:06:32Z</cp:lastPrinted>
  <dcterms:created xsi:type="dcterms:W3CDTF">2014-09-19T07:00:00Z</dcterms:created>
  <dcterms:modified xsi:type="dcterms:W3CDTF">2017-03-09T06:01:54Z</dcterms:modified>
</cp:coreProperties>
</file>